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PRZETARG Konserwacja oświetlenia Miasta 2020\"/>
    </mc:Choice>
  </mc:AlternateContent>
  <bookViews>
    <workbookView xWindow="1200" yWindow="132" windowWidth="19020" windowHeight="11700"/>
  </bookViews>
  <sheets>
    <sheet name="Majątek" sheetId="2" r:id="rId1"/>
    <sheet name="Arkusz3" sheetId="3" r:id="rId2"/>
  </sheets>
  <definedNames>
    <definedName name="_xlnm.Print_Titles" localSheetId="0">Majątek!$4:$4</definedName>
  </definedNames>
  <calcPr calcId="152511"/>
</workbook>
</file>

<file path=xl/calcChain.xml><?xml version="1.0" encoding="utf-8"?>
<calcChain xmlns="http://schemas.openxmlformats.org/spreadsheetml/2006/main">
  <c r="E212" i="2" l="1"/>
  <c r="D134" i="2"/>
  <c r="C39" i="2"/>
  <c r="C40" i="2"/>
  <c r="D206" i="2"/>
  <c r="D186" i="2"/>
  <c r="D152" i="2"/>
  <c r="C152" i="2"/>
  <c r="D59" i="2"/>
  <c r="C59" i="2"/>
  <c r="D159" i="2" l="1"/>
  <c r="C159" i="2"/>
  <c r="D141" i="2"/>
  <c r="C141" i="2"/>
  <c r="D135" i="2"/>
  <c r="C135" i="2"/>
  <c r="D115" i="2"/>
  <c r="D86" i="2"/>
  <c r="C86" i="2"/>
  <c r="C183" i="2"/>
  <c r="D183" i="2"/>
  <c r="C143" i="2"/>
  <c r="D143" i="2"/>
  <c r="C201" i="2"/>
  <c r="D201" i="2"/>
  <c r="C29" i="2"/>
  <c r="D29" i="2"/>
  <c r="D68" i="2"/>
  <c r="C60" i="2" l="1"/>
  <c r="D60" i="2"/>
  <c r="D65" i="2"/>
  <c r="D40" i="2"/>
  <c r="D58" i="2"/>
  <c r="C58" i="2"/>
  <c r="D105" i="2"/>
  <c r="C105" i="2"/>
  <c r="D178" i="2"/>
  <c r="C178" i="2"/>
  <c r="D151" i="2"/>
  <c r="C151" i="2"/>
  <c r="D18" i="2"/>
  <c r="C18" i="2"/>
  <c r="C126" i="2" l="1"/>
  <c r="C212" i="2" s="1"/>
  <c r="D9" i="2"/>
  <c r="D212" i="2" l="1"/>
</calcChain>
</file>

<file path=xl/sharedStrings.xml><?xml version="1.0" encoding="utf-8"?>
<sst xmlns="http://schemas.openxmlformats.org/spreadsheetml/2006/main" count="215" uniqueCount="214">
  <si>
    <t>L.p.</t>
  </si>
  <si>
    <t>Nazwa ulicy</t>
  </si>
  <si>
    <t>Karlińska</t>
  </si>
  <si>
    <t>Razem</t>
  </si>
  <si>
    <t xml:space="preserve">1 Maja </t>
  </si>
  <si>
    <t>3 Maja - iluminacja Kościoła</t>
  </si>
  <si>
    <t>Armii Krajowej Osiedle</t>
  </si>
  <si>
    <t>Bohaterów Warszawy</t>
  </si>
  <si>
    <t>Bukowa - Kościół</t>
  </si>
  <si>
    <t>Głowackiego</t>
  </si>
  <si>
    <t>Harcerska</t>
  </si>
  <si>
    <t>Jodłowa</t>
  </si>
  <si>
    <t>Kisielewskiego</t>
  </si>
  <si>
    <t>Kołobrzeska</t>
  </si>
  <si>
    <t>Kwiatowa</t>
  </si>
  <si>
    <t>Łukasiewicza</t>
  </si>
  <si>
    <t>Miła</t>
  </si>
  <si>
    <t>Osiedle Chełmińska</t>
  </si>
  <si>
    <t>Oświetlenie pomnika Piłsudskiego</t>
  </si>
  <si>
    <t>Parkingi UM</t>
  </si>
  <si>
    <t>Pilska</t>
  </si>
  <si>
    <t>Plac Winniczny</t>
  </si>
  <si>
    <t>Pomorska - oświetlenie Kościoła</t>
  </si>
  <si>
    <t>Przemysłowa</t>
  </si>
  <si>
    <t>Sikorskiego - garaże</t>
  </si>
  <si>
    <t>Słowiańska Osiedle</t>
  </si>
  <si>
    <t>Szczecińska Osiedle</t>
  </si>
  <si>
    <t>Ślusarnia</t>
  </si>
  <si>
    <t>Waryńskiego</t>
  </si>
  <si>
    <t>Wiatraczna</t>
  </si>
  <si>
    <t>Wyszyńskiego - garaże</t>
  </si>
  <si>
    <t>Park Kopernika</t>
  </si>
  <si>
    <t>Rybacka</t>
  </si>
  <si>
    <t>Jana Pawła II</t>
  </si>
  <si>
    <t>Jesionowa</t>
  </si>
  <si>
    <t>3 Maja i Kościół</t>
  </si>
  <si>
    <t>Barwicka</t>
  </si>
  <si>
    <t>Białogardzka pętla</t>
  </si>
  <si>
    <t>Budowlanych</t>
  </si>
  <si>
    <t>Derdowskiego</t>
  </si>
  <si>
    <t>Gotycka, Mazurska, Warmińska</t>
  </si>
  <si>
    <t>Grunwaldzka</t>
  </si>
  <si>
    <t>Jagiełły</t>
  </si>
  <si>
    <t>Jasna</t>
  </si>
  <si>
    <t>Jeziorna</t>
  </si>
  <si>
    <t>Kamińskiego</t>
  </si>
  <si>
    <t>Kilińskiego</t>
  </si>
  <si>
    <t>Królowej Jadwigi</t>
  </si>
  <si>
    <t>Kręta i Nowa</t>
  </si>
  <si>
    <t>Lelewela</t>
  </si>
  <si>
    <t>Limanowskiego</t>
  </si>
  <si>
    <t>Lwowska</t>
  </si>
  <si>
    <t>Malborska</t>
  </si>
  <si>
    <t>Matejki</t>
  </si>
  <si>
    <t>Mestwina</t>
  </si>
  <si>
    <t>Mickiewicza</t>
  </si>
  <si>
    <t>Myśliwska osiedle</t>
  </si>
  <si>
    <t>Ordona</t>
  </si>
  <si>
    <t>Piotra Skargi</t>
  </si>
  <si>
    <t>Parkowa</t>
  </si>
  <si>
    <t>Piłsudskiego</t>
  </si>
  <si>
    <t>Plac Sowińskiego</t>
  </si>
  <si>
    <t>Polna</t>
  </si>
  <si>
    <t>Powstańców Wlkp.</t>
  </si>
  <si>
    <t>Pułaskiego</t>
  </si>
  <si>
    <t>Rzemieślnicza</t>
  </si>
  <si>
    <t>Wojska Polskiego</t>
  </si>
  <si>
    <t>Wileńska</t>
  </si>
  <si>
    <t>Witolda</t>
  </si>
  <si>
    <t>Wybickiego</t>
  </si>
  <si>
    <t>Zawiszy</t>
  </si>
  <si>
    <t>Ziemowita</t>
  </si>
  <si>
    <t xml:space="preserve">Kosińskiego </t>
  </si>
  <si>
    <t xml:space="preserve">Mierosławskiego </t>
  </si>
  <si>
    <t xml:space="preserve">Szczecińska </t>
  </si>
  <si>
    <t>Kościuszki i iluminacja Kościoła i bunkra</t>
  </si>
  <si>
    <t>Mysia Wyspa - oświetlenie pomostu</t>
  </si>
  <si>
    <t>Mierosławskiego Osiedle</t>
  </si>
  <si>
    <t>Waryńskiego do Kronospanu</t>
  </si>
  <si>
    <t>Żeglarska</t>
  </si>
  <si>
    <t>Rondo nr IV (mała obwodnica)</t>
  </si>
  <si>
    <t xml:space="preserve">Wypoczynkowa, Trzesiecka </t>
  </si>
  <si>
    <t>Sójcza</t>
  </si>
  <si>
    <t>Szafera</t>
  </si>
  <si>
    <t>Księżnej Elżbiety</t>
  </si>
  <si>
    <t>Wyszyńskiego - zaplecze bloku 39-53</t>
  </si>
  <si>
    <t>Młynarska</t>
  </si>
  <si>
    <t xml:space="preserve">Rondo nr II Trzesiecka </t>
  </si>
  <si>
    <t>3 Maja - iluminacja Szkoły Muzycznej</t>
  </si>
  <si>
    <t>3 Maja - komunikacja wzdłuż rz. Niezdobnej</t>
  </si>
  <si>
    <t>3 Maja - Park Różany</t>
  </si>
  <si>
    <t>Wierzbowa</t>
  </si>
  <si>
    <t>Plac Zesłańców Sybiru</t>
  </si>
  <si>
    <t>3 Maja - iluminacja Banku</t>
  </si>
  <si>
    <t>Warcisława IV - ciąg pieszo-jezdny</t>
  </si>
  <si>
    <t>Turystyczna</t>
  </si>
  <si>
    <t>Boczna</t>
  </si>
  <si>
    <t>Kilińskiego - Stanica Wędkarska</t>
  </si>
  <si>
    <t>Fabryczna</t>
  </si>
  <si>
    <t>Obrońców Westerplatte</t>
  </si>
  <si>
    <t>Szarych Szeregów</t>
  </si>
  <si>
    <t>Kopernika - Strefa Atywn. Wypoczynku</t>
  </si>
  <si>
    <t>Wyszyńskiego, Rondo Kard. Jeża</t>
  </si>
  <si>
    <t>Bukowa - parking</t>
  </si>
  <si>
    <t>Wyszyńskiego x Rzemieślnicza  - ośw. przejść dla pieszych</t>
  </si>
  <si>
    <t>Kościuszki x Jeziorna - ośw. przejść dla pieszych</t>
  </si>
  <si>
    <t>Ordona x Parkowa  - ośw. przejść dla pieszych</t>
  </si>
  <si>
    <t>Polna - wyświetlacz prędkości</t>
  </si>
  <si>
    <t>Armii Krajowej - wyświetlacz prędkości</t>
  </si>
  <si>
    <t>Trzesiecka - ośw. przejść dla pieszych</t>
  </si>
  <si>
    <t>Kołobrzeska - ośw. przejść dla pieszych</t>
  </si>
  <si>
    <t>Koszalińska  - ośw. przejść dla pieszych</t>
  </si>
  <si>
    <t>Kopernika - ośw. przejść dla pieszych</t>
  </si>
  <si>
    <t>Ordona - ośw. przejść dla pieszych</t>
  </si>
  <si>
    <t>3 Maja - ośw. przejść dla pieszych</t>
  </si>
  <si>
    <t>Cieślaka - ośw. przejść dla pieszych</t>
  </si>
  <si>
    <t>Ilość słupów</t>
  </si>
  <si>
    <t xml:space="preserve">Wypoczynkowa, Cicha, Trzesiecka  </t>
  </si>
  <si>
    <t>Traugutta</t>
  </si>
  <si>
    <t>Ilość opraw, postument. ośw.,  projektorów</t>
  </si>
  <si>
    <t>Wykaz majątku oświetleniowego będącego w eksploatacji Miasta Szczecinek</t>
  </si>
  <si>
    <t xml:space="preserve">Załącznik nr 1 </t>
  </si>
  <si>
    <t>Krakowska i SP nr 7</t>
  </si>
  <si>
    <t>Połczyńska</t>
  </si>
  <si>
    <t>Drzymały</t>
  </si>
  <si>
    <t>Junacka</t>
  </si>
  <si>
    <t>Park Różany</t>
  </si>
  <si>
    <t>Kościuszki x Jasna - ośw. przejść dla pieszych</t>
  </si>
  <si>
    <t xml:space="preserve">Kopernika </t>
  </si>
  <si>
    <t>Podwale</t>
  </si>
  <si>
    <t>Ogrodowa</t>
  </si>
  <si>
    <t>Kaszubska</t>
  </si>
  <si>
    <t>Szewska, Podgórna, Garbary</t>
  </si>
  <si>
    <t>Mariacka</t>
  </si>
  <si>
    <t>Wyścigowa</t>
  </si>
  <si>
    <t>Strażacka</t>
  </si>
  <si>
    <t>Sadowa</t>
  </si>
  <si>
    <t>Bartoszewskiego</t>
  </si>
  <si>
    <t xml:space="preserve">Zamkowa </t>
  </si>
  <si>
    <t>Plac Wolności</t>
  </si>
  <si>
    <t>Podgórna</t>
  </si>
  <si>
    <t xml:space="preserve">Polna x Myśliwska - ośw. Przejścia dla pieszych </t>
  </si>
  <si>
    <t xml:space="preserve">Polna x Kosińskiego - ośw. Przejścia dla pieszych </t>
  </si>
  <si>
    <t>Myśliwska</t>
  </si>
  <si>
    <t>Malczewskiego</t>
  </si>
  <si>
    <t xml:space="preserve">Pileckiego </t>
  </si>
  <si>
    <t>Plater</t>
  </si>
  <si>
    <t>Warszawska</t>
  </si>
  <si>
    <t>Plac Wazów</t>
  </si>
  <si>
    <t xml:space="preserve">Polna x Krakowska - ośw. Przejścia dla pieszych </t>
  </si>
  <si>
    <t xml:space="preserve">Polna  - ośw. Przejścia dla pieszych </t>
  </si>
  <si>
    <t>Mierosławskiego  - ośw. przejść dla pieszych</t>
  </si>
  <si>
    <t>Strefowa</t>
  </si>
  <si>
    <t>Roweckiego</t>
  </si>
  <si>
    <t>Tokarzewskiego</t>
  </si>
  <si>
    <t>Okulnickiego</t>
  </si>
  <si>
    <t>Komorowskiego</t>
  </si>
  <si>
    <t>Sowia, Żurawia,</t>
  </si>
  <si>
    <t>Kukułcza</t>
  </si>
  <si>
    <t>Słowicza, Jastrzębia</t>
  </si>
  <si>
    <t>Krucza, Słowicza, Jaskółcza</t>
  </si>
  <si>
    <t>Orla</t>
  </si>
  <si>
    <t>Św. Rozalii</t>
  </si>
  <si>
    <t>Ścieżki rowerowe (Kościuszki, Mickiewicza, Stadion)</t>
  </si>
  <si>
    <t>Ścieżki rowerowe (Szczecińska - Światki)</t>
  </si>
  <si>
    <t>Prusa</t>
  </si>
  <si>
    <t>Tuwima</t>
  </si>
  <si>
    <t>Norwida</t>
  </si>
  <si>
    <t>Poświatowskiej</t>
  </si>
  <si>
    <t>Wyspiańskiego</t>
  </si>
  <si>
    <t>Dąbrowskiej</t>
  </si>
  <si>
    <t>Baczyńskiego</t>
  </si>
  <si>
    <t>Różana</t>
  </si>
  <si>
    <t>Tulipanowa</t>
  </si>
  <si>
    <t>Wrzosowa</t>
  </si>
  <si>
    <t>Wodociągowa wybieg dka psów</t>
  </si>
  <si>
    <t>Bagienna</t>
  </si>
  <si>
    <t>Miłosza</t>
  </si>
  <si>
    <t>Gałczyńskiego</t>
  </si>
  <si>
    <t>Ilość projetorów, opraw podświetl., wyświetlaczy</t>
  </si>
  <si>
    <t>Letniskowa</t>
  </si>
  <si>
    <t xml:space="preserve">Park Mickiewicza </t>
  </si>
  <si>
    <t xml:space="preserve">Narutowicza </t>
  </si>
  <si>
    <t>Wyszyńskiego - zaplecze bloku 27-35</t>
  </si>
  <si>
    <t>Krajobrazowa</t>
  </si>
  <si>
    <t>Wilczkowska</t>
  </si>
  <si>
    <t>Ścieżki rowerowe - Słupska</t>
  </si>
  <si>
    <t>Konwaliowa</t>
  </si>
  <si>
    <t>Armii Krajowej - rondo Kaufland</t>
  </si>
  <si>
    <t>Bukowa - od strony ul. Pilskiej</t>
  </si>
  <si>
    <t>Bukowa - od strony ul. Waryńskiego</t>
  </si>
  <si>
    <t>Jana Pawła II  - ośw. przejścia  dla pieszych</t>
  </si>
  <si>
    <t>Karlińska - ośw. przejść dla pieszych</t>
  </si>
  <si>
    <t>Kaszubska - ośw. przejść dla pieszych</t>
  </si>
  <si>
    <t>Klasztorna, ośw. Kościół,  łącznik z Warcisława IV</t>
  </si>
  <si>
    <t>Koszalińska  Osiedle</t>
  </si>
  <si>
    <t>Kościuszki - ośw. przejść dla pieszych</t>
  </si>
  <si>
    <t>Kościuszki - wybieg dla psów</t>
  </si>
  <si>
    <t>Mickiewicza - garaż</t>
  </si>
  <si>
    <t>Park Lelewela i podświetlenie</t>
  </si>
  <si>
    <t>Park przy ul.Ordona i Muszla</t>
  </si>
  <si>
    <t>Pilska - ośw. przejścia dla pieszych</t>
  </si>
  <si>
    <t>Piłsudskiego x Klasztorna - ośw. przejścia dla pieszych</t>
  </si>
  <si>
    <t>Piłsudskiego x Szczecińska - ośw. przejścia dla pieszych</t>
  </si>
  <si>
    <t>Polna - budynki  socjalne</t>
  </si>
  <si>
    <t>Rondo nr I i Kołobrzeska do ronda nr II</t>
  </si>
  <si>
    <t>Ścieżki rowerowe - Łukasiewicza</t>
  </si>
  <si>
    <t>Staszica - pętla autobusowa Świątki</t>
  </si>
  <si>
    <t>Szafera - oświetlenie przejść dla pieszych</t>
  </si>
  <si>
    <t>Szczecińska - ośw. przejść dla pieszych</t>
  </si>
  <si>
    <t>Szkolna i oświetlenie Muzeum</t>
  </si>
  <si>
    <t>Winniczna i parking</t>
  </si>
  <si>
    <t>Wodociągowa - DPS</t>
  </si>
  <si>
    <t>Gołębia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</si>
</sst>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trike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Fill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0" xfId="0" applyFont="1"/>
    <xf numFmtId="0" fontId="1" fillId="0" borderId="1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/>
    <xf numFmtId="0" fontId="3" fillId="0" borderId="13" xfId="0" applyFont="1" applyFill="1" applyBorder="1"/>
    <xf numFmtId="0" fontId="5" fillId="0" borderId="9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3399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2"/>
  <sheetViews>
    <sheetView tabSelected="1" zoomScale="110" zoomScaleNormal="110" workbookViewId="0">
      <selection activeCell="B221" sqref="B221"/>
    </sheetView>
  </sheetViews>
  <sheetFormatPr defaultColWidth="9.109375" defaultRowHeight="13.2" x14ac:dyDescent="0.25"/>
  <cols>
    <col min="1" max="1" width="6.33203125" style="6" customWidth="1"/>
    <col min="2" max="2" width="51.88671875" style="6" customWidth="1"/>
    <col min="3" max="3" width="9.109375" style="6" customWidth="1"/>
    <col min="4" max="4" width="16.6640625" style="6" customWidth="1"/>
    <col min="5" max="5" width="20" style="6" customWidth="1"/>
    <col min="6" max="16384" width="9.109375" style="6"/>
  </cols>
  <sheetData>
    <row r="1" spans="1:5" ht="15.6" x14ac:dyDescent="0.3">
      <c r="A1" s="3" t="s">
        <v>121</v>
      </c>
      <c r="B1" s="2"/>
    </row>
    <row r="2" spans="1:5" ht="15" x14ac:dyDescent="0.25">
      <c r="A2" s="6" t="s">
        <v>120</v>
      </c>
      <c r="B2" s="32"/>
    </row>
    <row r="3" spans="1:5" ht="13.8" thickBot="1" x14ac:dyDescent="0.3"/>
    <row r="4" spans="1:5" ht="45" customHeight="1" thickBot="1" x14ac:dyDescent="0.3">
      <c r="A4" s="4" t="s">
        <v>0</v>
      </c>
      <c r="B4" s="4" t="s">
        <v>1</v>
      </c>
      <c r="C4" s="5" t="s">
        <v>116</v>
      </c>
      <c r="D4" s="33" t="s">
        <v>119</v>
      </c>
      <c r="E4" s="5" t="s">
        <v>179</v>
      </c>
    </row>
    <row r="5" spans="1:5" x14ac:dyDescent="0.25">
      <c r="A5" s="47">
        <v>1</v>
      </c>
      <c r="B5" s="48" t="s">
        <v>4</v>
      </c>
      <c r="C5" s="49">
        <v>81</v>
      </c>
      <c r="D5" s="50">
        <v>85</v>
      </c>
      <c r="E5" s="51"/>
    </row>
    <row r="6" spans="1:5" x14ac:dyDescent="0.25">
      <c r="A6" s="12">
        <v>2</v>
      </c>
      <c r="B6" s="13" t="s">
        <v>93</v>
      </c>
      <c r="C6" s="14"/>
      <c r="D6" s="27"/>
      <c r="E6" s="15">
        <v>101</v>
      </c>
    </row>
    <row r="7" spans="1:5" x14ac:dyDescent="0.25">
      <c r="A7" s="8">
        <v>3</v>
      </c>
      <c r="B7" s="13" t="s">
        <v>5</v>
      </c>
      <c r="C7" s="14">
        <v>3</v>
      </c>
      <c r="D7" s="27">
        <v>7</v>
      </c>
      <c r="E7" s="15"/>
    </row>
    <row r="8" spans="1:5" x14ac:dyDescent="0.25">
      <c r="A8" s="12">
        <v>4</v>
      </c>
      <c r="B8" s="13" t="s">
        <v>88</v>
      </c>
      <c r="C8" s="14">
        <v>3</v>
      </c>
      <c r="D8" s="27">
        <v>5</v>
      </c>
      <c r="E8" s="15">
        <v>35</v>
      </c>
    </row>
    <row r="9" spans="1:5" x14ac:dyDescent="0.25">
      <c r="A9" s="8">
        <v>5</v>
      </c>
      <c r="B9" s="13" t="s">
        <v>89</v>
      </c>
      <c r="C9" s="14">
        <v>14</v>
      </c>
      <c r="D9" s="27">
        <f>12+14</f>
        <v>26</v>
      </c>
      <c r="E9" s="15"/>
    </row>
    <row r="10" spans="1:5" x14ac:dyDescent="0.25">
      <c r="A10" s="12">
        <v>6</v>
      </c>
      <c r="B10" s="13" t="s">
        <v>114</v>
      </c>
      <c r="C10" s="14">
        <v>2</v>
      </c>
      <c r="D10" s="27">
        <v>2</v>
      </c>
      <c r="E10" s="15"/>
    </row>
    <row r="11" spans="1:5" x14ac:dyDescent="0.25">
      <c r="A11" s="8">
        <v>7</v>
      </c>
      <c r="B11" s="13" t="s">
        <v>90</v>
      </c>
      <c r="C11" s="14">
        <v>18</v>
      </c>
      <c r="D11" s="27">
        <v>18</v>
      </c>
      <c r="E11" s="15"/>
    </row>
    <row r="12" spans="1:5" x14ac:dyDescent="0.25">
      <c r="A12" s="12">
        <v>8</v>
      </c>
      <c r="B12" s="13" t="s">
        <v>35</v>
      </c>
      <c r="C12" s="16">
        <v>8</v>
      </c>
      <c r="D12" s="27">
        <v>8</v>
      </c>
      <c r="E12" s="15"/>
    </row>
    <row r="13" spans="1:5" x14ac:dyDescent="0.25">
      <c r="A13" s="8">
        <v>9</v>
      </c>
      <c r="B13" s="13" t="s">
        <v>188</v>
      </c>
      <c r="C13" s="16">
        <v>5</v>
      </c>
      <c r="D13" s="27">
        <v>8</v>
      </c>
      <c r="E13" s="15"/>
    </row>
    <row r="14" spans="1:5" x14ac:dyDescent="0.25">
      <c r="A14" s="12">
        <v>10</v>
      </c>
      <c r="B14" s="17" t="s">
        <v>108</v>
      </c>
      <c r="C14" s="14">
        <v>1</v>
      </c>
      <c r="D14" s="27"/>
      <c r="E14" s="15">
        <v>1</v>
      </c>
    </row>
    <row r="15" spans="1:5" x14ac:dyDescent="0.25">
      <c r="A15" s="8">
        <v>11</v>
      </c>
      <c r="B15" s="13" t="s">
        <v>6</v>
      </c>
      <c r="C15" s="14">
        <v>4</v>
      </c>
      <c r="D15" s="27">
        <v>4</v>
      </c>
      <c r="E15" s="15"/>
    </row>
    <row r="16" spans="1:5" x14ac:dyDescent="0.25">
      <c r="A16" s="12">
        <v>12</v>
      </c>
      <c r="B16" s="13" t="s">
        <v>171</v>
      </c>
      <c r="C16" s="14">
        <v>20</v>
      </c>
      <c r="D16" s="27">
        <v>20</v>
      </c>
      <c r="E16" s="15"/>
    </row>
    <row r="17" spans="1:5" x14ac:dyDescent="0.25">
      <c r="A17" s="8">
        <v>13</v>
      </c>
      <c r="B17" s="13" t="s">
        <v>176</v>
      </c>
      <c r="C17" s="10">
        <v>8</v>
      </c>
      <c r="D17" s="27">
        <v>8</v>
      </c>
      <c r="E17" s="19"/>
    </row>
    <row r="18" spans="1:5" x14ac:dyDescent="0.25">
      <c r="A18" s="12">
        <v>14</v>
      </c>
      <c r="B18" s="13" t="s">
        <v>137</v>
      </c>
      <c r="C18" s="18">
        <f>3+17</f>
        <v>20</v>
      </c>
      <c r="D18" s="18">
        <f>3+17</f>
        <v>20</v>
      </c>
      <c r="E18" s="19"/>
    </row>
    <row r="19" spans="1:5" x14ac:dyDescent="0.25">
      <c r="A19" s="8">
        <v>15</v>
      </c>
      <c r="B19" s="13" t="s">
        <v>36</v>
      </c>
      <c r="C19" s="18">
        <v>20</v>
      </c>
      <c r="D19" s="18">
        <v>20</v>
      </c>
      <c r="E19" s="19"/>
    </row>
    <row r="20" spans="1:5" x14ac:dyDescent="0.25">
      <c r="A20" s="12">
        <v>16</v>
      </c>
      <c r="B20" s="13" t="s">
        <v>37</v>
      </c>
      <c r="C20" s="18">
        <v>27</v>
      </c>
      <c r="D20" s="18">
        <v>27</v>
      </c>
      <c r="E20" s="19"/>
    </row>
    <row r="21" spans="1:5" x14ac:dyDescent="0.25">
      <c r="A21" s="8">
        <v>17</v>
      </c>
      <c r="B21" s="13" t="s">
        <v>96</v>
      </c>
      <c r="C21" s="14">
        <v>14</v>
      </c>
      <c r="D21" s="14">
        <v>14</v>
      </c>
      <c r="E21" s="15"/>
    </row>
    <row r="22" spans="1:5" x14ac:dyDescent="0.25">
      <c r="A22" s="12">
        <v>18</v>
      </c>
      <c r="B22" s="13" t="s">
        <v>7</v>
      </c>
      <c r="C22" s="10">
        <v>23</v>
      </c>
      <c r="D22" s="27">
        <v>46</v>
      </c>
      <c r="E22" s="15"/>
    </row>
    <row r="23" spans="1:5" x14ac:dyDescent="0.25">
      <c r="A23" s="8">
        <v>19</v>
      </c>
      <c r="B23" s="17" t="s">
        <v>38</v>
      </c>
      <c r="C23" s="20">
        <v>58</v>
      </c>
      <c r="D23" s="35">
        <v>58</v>
      </c>
      <c r="E23" s="19"/>
    </row>
    <row r="24" spans="1:5" x14ac:dyDescent="0.25">
      <c r="A24" s="12">
        <v>20</v>
      </c>
      <c r="B24" s="13" t="s">
        <v>8</v>
      </c>
      <c r="C24" s="14">
        <v>6</v>
      </c>
      <c r="D24" s="27">
        <v>6</v>
      </c>
      <c r="E24" s="15"/>
    </row>
    <row r="25" spans="1:5" x14ac:dyDescent="0.25">
      <c r="A25" s="8">
        <v>21</v>
      </c>
      <c r="B25" s="13" t="s">
        <v>189</v>
      </c>
      <c r="C25" s="14">
        <v>11</v>
      </c>
      <c r="D25" s="27">
        <v>11</v>
      </c>
      <c r="E25" s="15"/>
    </row>
    <row r="26" spans="1:5" x14ac:dyDescent="0.25">
      <c r="A26" s="12">
        <v>22</v>
      </c>
      <c r="B26" s="13" t="s">
        <v>190</v>
      </c>
      <c r="C26" s="14">
        <v>10</v>
      </c>
      <c r="D26" s="27">
        <v>10</v>
      </c>
      <c r="E26" s="15"/>
    </row>
    <row r="27" spans="1:5" x14ac:dyDescent="0.25">
      <c r="A27" s="8">
        <v>23</v>
      </c>
      <c r="B27" s="13" t="s">
        <v>103</v>
      </c>
      <c r="C27" s="14">
        <v>12</v>
      </c>
      <c r="D27" s="27">
        <v>20</v>
      </c>
      <c r="E27" s="15"/>
    </row>
    <row r="28" spans="1:5" x14ac:dyDescent="0.25">
      <c r="A28" s="12">
        <v>24</v>
      </c>
      <c r="B28" s="13" t="s">
        <v>115</v>
      </c>
      <c r="C28" s="14">
        <v>4</v>
      </c>
      <c r="D28" s="27">
        <v>4</v>
      </c>
      <c r="E28" s="15"/>
    </row>
    <row r="29" spans="1:5" x14ac:dyDescent="0.25">
      <c r="A29" s="8">
        <v>25</v>
      </c>
      <c r="B29" s="13" t="s">
        <v>170</v>
      </c>
      <c r="C29" s="14">
        <f>53-48+6</f>
        <v>11</v>
      </c>
      <c r="D29" s="27">
        <f>53-48+6</f>
        <v>11</v>
      </c>
      <c r="E29" s="15"/>
    </row>
    <row r="30" spans="1:5" x14ac:dyDescent="0.25">
      <c r="A30" s="12">
        <v>26</v>
      </c>
      <c r="B30" s="17" t="s">
        <v>39</v>
      </c>
      <c r="C30" s="18">
        <v>31</v>
      </c>
      <c r="D30" s="35">
        <v>31</v>
      </c>
      <c r="E30" s="19"/>
    </row>
    <row r="31" spans="1:5" x14ac:dyDescent="0.25">
      <c r="A31" s="8">
        <v>27</v>
      </c>
      <c r="B31" s="13" t="s">
        <v>124</v>
      </c>
      <c r="C31" s="14">
        <v>5</v>
      </c>
      <c r="D31" s="27">
        <v>5</v>
      </c>
      <c r="E31" s="15"/>
    </row>
    <row r="32" spans="1:5" x14ac:dyDescent="0.25">
      <c r="A32" s="12">
        <v>28</v>
      </c>
      <c r="B32" s="13" t="s">
        <v>98</v>
      </c>
      <c r="C32" s="14">
        <v>10</v>
      </c>
      <c r="D32" s="27">
        <v>10</v>
      </c>
      <c r="E32" s="15"/>
    </row>
    <row r="33" spans="1:5" x14ac:dyDescent="0.25">
      <c r="A33" s="8">
        <v>29</v>
      </c>
      <c r="B33" s="13" t="s">
        <v>178</v>
      </c>
      <c r="C33" s="14">
        <v>8</v>
      </c>
      <c r="D33" s="27">
        <v>8</v>
      </c>
      <c r="E33" s="15"/>
    </row>
    <row r="34" spans="1:5" x14ac:dyDescent="0.25">
      <c r="A34" s="12">
        <v>30</v>
      </c>
      <c r="B34" s="13" t="s">
        <v>9</v>
      </c>
      <c r="C34" s="14">
        <v>6</v>
      </c>
      <c r="D34" s="27">
        <v>6</v>
      </c>
      <c r="E34" s="15"/>
    </row>
    <row r="35" spans="1:5" x14ac:dyDescent="0.25">
      <c r="A35" s="8">
        <v>31</v>
      </c>
      <c r="B35" s="13" t="s">
        <v>213</v>
      </c>
      <c r="C35" s="14">
        <v>6</v>
      </c>
      <c r="D35" s="27">
        <v>6</v>
      </c>
      <c r="E35" s="15"/>
    </row>
    <row r="36" spans="1:5" x14ac:dyDescent="0.25">
      <c r="A36" s="12">
        <v>32</v>
      </c>
      <c r="B36" s="17" t="s">
        <v>40</v>
      </c>
      <c r="C36" s="18">
        <v>6</v>
      </c>
      <c r="D36" s="35">
        <v>6</v>
      </c>
      <c r="E36" s="19"/>
    </row>
    <row r="37" spans="1:5" x14ac:dyDescent="0.25">
      <c r="A37" s="8">
        <v>33</v>
      </c>
      <c r="B37" s="17" t="s">
        <v>41</v>
      </c>
      <c r="C37" s="18">
        <v>11</v>
      </c>
      <c r="D37" s="35">
        <v>11</v>
      </c>
      <c r="E37" s="19"/>
    </row>
    <row r="38" spans="1:5" x14ac:dyDescent="0.25">
      <c r="A38" s="12">
        <v>34</v>
      </c>
      <c r="B38" s="13" t="s">
        <v>10</v>
      </c>
      <c r="C38" s="14">
        <v>38</v>
      </c>
      <c r="D38" s="27">
        <v>38</v>
      </c>
      <c r="E38" s="15"/>
    </row>
    <row r="39" spans="1:5" x14ac:dyDescent="0.25">
      <c r="A39" s="8">
        <v>35</v>
      </c>
      <c r="B39" s="13" t="s">
        <v>42</v>
      </c>
      <c r="C39" s="14">
        <f>26+3</f>
        <v>29</v>
      </c>
      <c r="D39" s="27">
        <v>29</v>
      </c>
      <c r="E39" s="15"/>
    </row>
    <row r="40" spans="1:5" x14ac:dyDescent="0.25">
      <c r="A40" s="12">
        <v>36</v>
      </c>
      <c r="B40" s="13" t="s">
        <v>33</v>
      </c>
      <c r="C40" s="14">
        <f>29</f>
        <v>29</v>
      </c>
      <c r="D40" s="27">
        <f>29+14</f>
        <v>43</v>
      </c>
      <c r="E40" s="15"/>
    </row>
    <row r="41" spans="1:5" x14ac:dyDescent="0.25">
      <c r="A41" s="8">
        <v>37</v>
      </c>
      <c r="B41" s="13" t="s">
        <v>191</v>
      </c>
      <c r="C41" s="14">
        <v>9</v>
      </c>
      <c r="D41" s="27">
        <v>9</v>
      </c>
      <c r="E41" s="15"/>
    </row>
    <row r="42" spans="1:5" x14ac:dyDescent="0.25">
      <c r="A42" s="12">
        <v>38</v>
      </c>
      <c r="B42" s="13" t="s">
        <v>43</v>
      </c>
      <c r="C42" s="14">
        <v>5</v>
      </c>
      <c r="D42" s="27">
        <v>5</v>
      </c>
      <c r="E42" s="15"/>
    </row>
    <row r="43" spans="1:5" x14ac:dyDescent="0.25">
      <c r="A43" s="8">
        <v>39</v>
      </c>
      <c r="B43" s="13" t="s">
        <v>34</v>
      </c>
      <c r="C43" s="14">
        <v>4</v>
      </c>
      <c r="D43" s="27">
        <v>4</v>
      </c>
      <c r="E43" s="15"/>
    </row>
    <row r="44" spans="1:5" x14ac:dyDescent="0.25">
      <c r="A44" s="12">
        <v>40</v>
      </c>
      <c r="B44" s="13" t="s">
        <v>44</v>
      </c>
      <c r="C44" s="14">
        <v>6</v>
      </c>
      <c r="D44" s="27">
        <v>6</v>
      </c>
      <c r="E44" s="15"/>
    </row>
    <row r="45" spans="1:5" x14ac:dyDescent="0.25">
      <c r="A45" s="8">
        <v>41</v>
      </c>
      <c r="B45" s="13" t="s">
        <v>11</v>
      </c>
      <c r="C45" s="14">
        <v>3</v>
      </c>
      <c r="D45" s="27">
        <v>3</v>
      </c>
      <c r="E45" s="15"/>
    </row>
    <row r="46" spans="1:5" x14ac:dyDescent="0.25">
      <c r="A46" s="12">
        <v>42</v>
      </c>
      <c r="B46" s="13" t="s">
        <v>125</v>
      </c>
      <c r="C46" s="14">
        <v>11</v>
      </c>
      <c r="D46" s="27">
        <v>11</v>
      </c>
      <c r="E46" s="15"/>
    </row>
    <row r="47" spans="1:5" x14ac:dyDescent="0.25">
      <c r="A47" s="8">
        <v>43</v>
      </c>
      <c r="B47" s="13" t="s">
        <v>45</v>
      </c>
      <c r="C47" s="14">
        <v>10</v>
      </c>
      <c r="D47" s="27">
        <v>10</v>
      </c>
      <c r="E47" s="15"/>
    </row>
    <row r="48" spans="1:5" x14ac:dyDescent="0.25">
      <c r="A48" s="12">
        <v>44</v>
      </c>
      <c r="B48" s="13" t="s">
        <v>2</v>
      </c>
      <c r="C48" s="14">
        <v>60</v>
      </c>
      <c r="D48" s="27">
        <v>60</v>
      </c>
      <c r="E48" s="15"/>
    </row>
    <row r="49" spans="1:5" x14ac:dyDescent="0.25">
      <c r="A49" s="8">
        <v>45</v>
      </c>
      <c r="B49" s="13" t="s">
        <v>192</v>
      </c>
      <c r="C49" s="14">
        <v>2</v>
      </c>
      <c r="D49" s="27">
        <v>2</v>
      </c>
      <c r="E49" s="15"/>
    </row>
    <row r="50" spans="1:5" x14ac:dyDescent="0.25">
      <c r="A50" s="12">
        <v>46</v>
      </c>
      <c r="B50" s="13" t="s">
        <v>131</v>
      </c>
      <c r="C50" s="14">
        <v>5</v>
      </c>
      <c r="D50" s="27">
        <v>5</v>
      </c>
      <c r="E50" s="15"/>
    </row>
    <row r="51" spans="1:5" x14ac:dyDescent="0.25">
      <c r="A51" s="8">
        <v>47</v>
      </c>
      <c r="B51" s="13" t="s">
        <v>193</v>
      </c>
      <c r="C51" s="14">
        <v>4</v>
      </c>
      <c r="D51" s="27">
        <v>4</v>
      </c>
      <c r="E51" s="15"/>
    </row>
    <row r="52" spans="1:5" x14ac:dyDescent="0.25">
      <c r="A52" s="12">
        <v>48</v>
      </c>
      <c r="B52" s="13" t="s">
        <v>46</v>
      </c>
      <c r="C52" s="14">
        <v>6</v>
      </c>
      <c r="D52" s="27">
        <v>6</v>
      </c>
      <c r="E52" s="15"/>
    </row>
    <row r="53" spans="1:5" x14ac:dyDescent="0.25">
      <c r="A53" s="8">
        <v>49</v>
      </c>
      <c r="B53" s="13" t="s">
        <v>97</v>
      </c>
      <c r="C53" s="14">
        <v>3</v>
      </c>
      <c r="D53" s="27">
        <v>9</v>
      </c>
      <c r="E53" s="15"/>
    </row>
    <row r="54" spans="1:5" x14ac:dyDescent="0.25">
      <c r="A54" s="12">
        <v>50</v>
      </c>
      <c r="B54" s="13" t="s">
        <v>12</v>
      </c>
      <c r="C54" s="14">
        <v>4</v>
      </c>
      <c r="D54" s="27">
        <v>6</v>
      </c>
      <c r="E54" s="15"/>
    </row>
    <row r="55" spans="1:5" x14ac:dyDescent="0.25">
      <c r="A55" s="8">
        <v>51</v>
      </c>
      <c r="B55" s="13" t="s">
        <v>194</v>
      </c>
      <c r="C55" s="14">
        <v>20</v>
      </c>
      <c r="D55" s="27">
        <v>20</v>
      </c>
      <c r="E55" s="15">
        <v>1</v>
      </c>
    </row>
    <row r="56" spans="1:5" x14ac:dyDescent="0.25">
      <c r="A56" s="12">
        <v>52</v>
      </c>
      <c r="B56" s="21" t="s">
        <v>13</v>
      </c>
      <c r="C56" s="14">
        <v>42</v>
      </c>
      <c r="D56" s="27">
        <v>45</v>
      </c>
      <c r="E56" s="15">
        <v>6</v>
      </c>
    </row>
    <row r="57" spans="1:5" x14ac:dyDescent="0.25">
      <c r="A57" s="8">
        <v>53</v>
      </c>
      <c r="B57" s="13" t="s">
        <v>110</v>
      </c>
      <c r="C57" s="14">
        <v>2</v>
      </c>
      <c r="D57" s="27">
        <v>2</v>
      </c>
      <c r="E57" s="15"/>
    </row>
    <row r="58" spans="1:5" x14ac:dyDescent="0.25">
      <c r="A58" s="12">
        <v>54</v>
      </c>
      <c r="B58" s="13" t="s">
        <v>156</v>
      </c>
      <c r="C58" s="14">
        <f>4+2+2</f>
        <v>8</v>
      </c>
      <c r="D58" s="27">
        <f>4+2+2</f>
        <v>8</v>
      </c>
      <c r="E58" s="19"/>
    </row>
    <row r="59" spans="1:5" x14ac:dyDescent="0.25">
      <c r="A59" s="8">
        <v>55</v>
      </c>
      <c r="B59" s="17" t="s">
        <v>187</v>
      </c>
      <c r="C59" s="14">
        <f>10-4+12</f>
        <v>18</v>
      </c>
      <c r="D59" s="27">
        <f>10-4+12</f>
        <v>18</v>
      </c>
      <c r="E59" s="15"/>
    </row>
    <row r="60" spans="1:5" x14ac:dyDescent="0.25">
      <c r="A60" s="12">
        <v>56</v>
      </c>
      <c r="B60" s="13" t="s">
        <v>128</v>
      </c>
      <c r="C60" s="14">
        <f>14+3</f>
        <v>17</v>
      </c>
      <c r="D60" s="27">
        <f>14+3</f>
        <v>17</v>
      </c>
      <c r="E60" s="15"/>
    </row>
    <row r="61" spans="1:5" x14ac:dyDescent="0.25">
      <c r="A61" s="8">
        <v>57</v>
      </c>
      <c r="B61" s="13" t="s">
        <v>112</v>
      </c>
      <c r="C61" s="14">
        <v>3</v>
      </c>
      <c r="D61" s="27">
        <v>3</v>
      </c>
      <c r="E61" s="15"/>
    </row>
    <row r="62" spans="1:5" x14ac:dyDescent="0.25">
      <c r="A62" s="12">
        <v>58</v>
      </c>
      <c r="B62" s="13" t="s">
        <v>101</v>
      </c>
      <c r="C62" s="14">
        <v>29</v>
      </c>
      <c r="D62" s="27">
        <v>35</v>
      </c>
      <c r="E62" s="15"/>
    </row>
    <row r="63" spans="1:5" x14ac:dyDescent="0.25">
      <c r="A63" s="8">
        <v>59</v>
      </c>
      <c r="B63" s="13" t="s">
        <v>72</v>
      </c>
      <c r="C63" s="14">
        <v>19</v>
      </c>
      <c r="D63" s="27">
        <v>19</v>
      </c>
      <c r="E63" s="15"/>
    </row>
    <row r="64" spans="1:5" x14ac:dyDescent="0.25">
      <c r="A64" s="12">
        <v>60</v>
      </c>
      <c r="B64" s="13" t="s">
        <v>111</v>
      </c>
      <c r="C64" s="14">
        <v>3</v>
      </c>
      <c r="D64" s="27">
        <v>3</v>
      </c>
      <c r="E64" s="15"/>
    </row>
    <row r="65" spans="1:5" x14ac:dyDescent="0.25">
      <c r="A65" s="8">
        <v>61</v>
      </c>
      <c r="B65" s="13" t="s">
        <v>195</v>
      </c>
      <c r="C65" s="14">
        <v>81</v>
      </c>
      <c r="D65" s="27">
        <f>81+14</f>
        <v>95</v>
      </c>
      <c r="E65" s="15"/>
    </row>
    <row r="66" spans="1:5" x14ac:dyDescent="0.25">
      <c r="A66" s="12">
        <v>62</v>
      </c>
      <c r="B66" s="13" t="s">
        <v>196</v>
      </c>
      <c r="C66" s="14">
        <v>14</v>
      </c>
      <c r="D66" s="27">
        <v>14</v>
      </c>
      <c r="E66" s="15"/>
    </row>
    <row r="67" spans="1:5" x14ac:dyDescent="0.25">
      <c r="A67" s="8">
        <v>63</v>
      </c>
      <c r="B67" s="13" t="s">
        <v>197</v>
      </c>
      <c r="C67" s="14">
        <v>2</v>
      </c>
      <c r="D67" s="27">
        <v>4</v>
      </c>
      <c r="E67" s="15"/>
    </row>
    <row r="68" spans="1:5" x14ac:dyDescent="0.25">
      <c r="A68" s="12">
        <v>64</v>
      </c>
      <c r="B68" s="13" t="s">
        <v>75</v>
      </c>
      <c r="C68" s="14">
        <v>132</v>
      </c>
      <c r="D68" s="14">
        <f>C68+47</f>
        <v>179</v>
      </c>
      <c r="E68" s="15">
        <v>4</v>
      </c>
    </row>
    <row r="69" spans="1:5" x14ac:dyDescent="0.25">
      <c r="A69" s="8">
        <v>65</v>
      </c>
      <c r="B69" s="7" t="s">
        <v>127</v>
      </c>
      <c r="C69" s="22">
        <v>3</v>
      </c>
      <c r="D69" s="36">
        <v>3</v>
      </c>
      <c r="E69" s="23"/>
    </row>
    <row r="70" spans="1:5" x14ac:dyDescent="0.25">
      <c r="A70" s="12">
        <v>66</v>
      </c>
      <c r="B70" s="13" t="s">
        <v>105</v>
      </c>
      <c r="C70" s="14">
        <v>4</v>
      </c>
      <c r="D70" s="14">
        <v>4</v>
      </c>
      <c r="E70" s="15"/>
    </row>
    <row r="71" spans="1:5" x14ac:dyDescent="0.25">
      <c r="A71" s="8">
        <v>67</v>
      </c>
      <c r="B71" s="9" t="s">
        <v>184</v>
      </c>
      <c r="C71" s="10">
        <v>4</v>
      </c>
      <c r="D71" s="10">
        <v>4</v>
      </c>
      <c r="E71" s="11"/>
    </row>
    <row r="72" spans="1:5" x14ac:dyDescent="0.25">
      <c r="A72" s="12">
        <v>68</v>
      </c>
      <c r="B72" s="13" t="s">
        <v>122</v>
      </c>
      <c r="C72" s="14">
        <v>17</v>
      </c>
      <c r="D72" s="27">
        <v>17</v>
      </c>
      <c r="E72" s="15"/>
    </row>
    <row r="73" spans="1:5" x14ac:dyDescent="0.25">
      <c r="A73" s="8">
        <v>69</v>
      </c>
      <c r="B73" s="13" t="s">
        <v>48</v>
      </c>
      <c r="C73" s="14">
        <v>11</v>
      </c>
      <c r="D73" s="27">
        <v>11</v>
      </c>
      <c r="E73" s="15"/>
    </row>
    <row r="74" spans="1:5" x14ac:dyDescent="0.25">
      <c r="A74" s="12">
        <v>70</v>
      </c>
      <c r="B74" s="13" t="s">
        <v>47</v>
      </c>
      <c r="C74" s="14">
        <v>7</v>
      </c>
      <c r="D74" s="27">
        <v>7</v>
      </c>
      <c r="E74" s="15"/>
    </row>
    <row r="75" spans="1:5" s="57" customFormat="1" x14ac:dyDescent="0.25">
      <c r="A75" s="8">
        <v>71</v>
      </c>
      <c r="B75" s="13" t="s">
        <v>160</v>
      </c>
      <c r="C75" s="14">
        <v>9</v>
      </c>
      <c r="D75" s="27">
        <v>9</v>
      </c>
      <c r="E75" s="15"/>
    </row>
    <row r="76" spans="1:5" x14ac:dyDescent="0.25">
      <c r="A76" s="12">
        <v>72</v>
      </c>
      <c r="B76" s="53" t="s">
        <v>84</v>
      </c>
      <c r="C76" s="54">
        <v>5</v>
      </c>
      <c r="D76" s="55">
        <v>6</v>
      </c>
      <c r="E76" s="56"/>
    </row>
    <row r="77" spans="1:5" x14ac:dyDescent="0.25">
      <c r="A77" s="8">
        <v>73</v>
      </c>
      <c r="B77" s="13" t="s">
        <v>158</v>
      </c>
      <c r="C77" s="14">
        <v>17</v>
      </c>
      <c r="D77" s="14">
        <v>17</v>
      </c>
      <c r="E77" s="15"/>
    </row>
    <row r="78" spans="1:5" x14ac:dyDescent="0.25">
      <c r="A78" s="12">
        <v>74</v>
      </c>
      <c r="B78" s="13" t="s">
        <v>14</v>
      </c>
      <c r="C78" s="14">
        <v>5</v>
      </c>
      <c r="D78" s="27">
        <v>7</v>
      </c>
      <c r="E78" s="15"/>
    </row>
    <row r="79" spans="1:5" x14ac:dyDescent="0.25">
      <c r="A79" s="8">
        <v>75</v>
      </c>
      <c r="B79" s="13" t="s">
        <v>49</v>
      </c>
      <c r="C79" s="18">
        <v>7</v>
      </c>
      <c r="D79" s="35">
        <v>7</v>
      </c>
      <c r="E79" s="19"/>
    </row>
    <row r="80" spans="1:5" x14ac:dyDescent="0.25">
      <c r="A80" s="12">
        <v>76</v>
      </c>
      <c r="B80" s="58" t="s">
        <v>180</v>
      </c>
      <c r="C80" s="14">
        <v>9</v>
      </c>
      <c r="D80" s="27">
        <v>9</v>
      </c>
      <c r="E80" s="15"/>
    </row>
    <row r="81" spans="1:5" x14ac:dyDescent="0.25">
      <c r="A81" s="8">
        <v>77</v>
      </c>
      <c r="B81" s="24" t="s">
        <v>50</v>
      </c>
      <c r="C81" s="18">
        <v>16</v>
      </c>
      <c r="D81" s="35">
        <v>16</v>
      </c>
      <c r="E81" s="19"/>
    </row>
    <row r="82" spans="1:5" x14ac:dyDescent="0.25">
      <c r="A82" s="12">
        <v>78</v>
      </c>
      <c r="B82" s="13" t="s">
        <v>51</v>
      </c>
      <c r="C82" s="18">
        <v>29</v>
      </c>
      <c r="D82" s="35">
        <v>29</v>
      </c>
      <c r="E82" s="19"/>
    </row>
    <row r="83" spans="1:5" x14ac:dyDescent="0.25">
      <c r="A83" s="8">
        <v>79</v>
      </c>
      <c r="B83" s="13" t="s">
        <v>15</v>
      </c>
      <c r="C83" s="14">
        <v>2</v>
      </c>
      <c r="D83" s="27">
        <v>3</v>
      </c>
      <c r="E83" s="15"/>
    </row>
    <row r="84" spans="1:5" x14ac:dyDescent="0.25">
      <c r="A84" s="12">
        <v>80</v>
      </c>
      <c r="B84" s="13" t="s">
        <v>52</v>
      </c>
      <c r="C84" s="18">
        <v>9</v>
      </c>
      <c r="D84" s="35">
        <v>9</v>
      </c>
      <c r="E84" s="19"/>
    </row>
    <row r="85" spans="1:5" x14ac:dyDescent="0.25">
      <c r="A85" s="8">
        <v>81</v>
      </c>
      <c r="B85" s="13" t="s">
        <v>144</v>
      </c>
      <c r="C85" s="14">
        <v>7</v>
      </c>
      <c r="D85" s="27">
        <v>7</v>
      </c>
      <c r="E85" s="15"/>
    </row>
    <row r="86" spans="1:5" x14ac:dyDescent="0.25">
      <c r="A86" s="12">
        <v>82</v>
      </c>
      <c r="B86" s="13" t="s">
        <v>133</v>
      </c>
      <c r="C86" s="14">
        <f>6+1+6</f>
        <v>13</v>
      </c>
      <c r="D86" s="27">
        <f>6+1+6</f>
        <v>13</v>
      </c>
      <c r="E86" s="15"/>
    </row>
    <row r="87" spans="1:5" x14ac:dyDescent="0.25">
      <c r="A87" s="8">
        <v>83</v>
      </c>
      <c r="B87" s="13" t="s">
        <v>53</v>
      </c>
      <c r="C87" s="18">
        <v>14</v>
      </c>
      <c r="D87" s="35">
        <v>14</v>
      </c>
      <c r="E87" s="19"/>
    </row>
    <row r="88" spans="1:5" x14ac:dyDescent="0.25">
      <c r="A88" s="12">
        <v>84</v>
      </c>
      <c r="B88" s="13" t="s">
        <v>54</v>
      </c>
      <c r="C88" s="18">
        <v>10</v>
      </c>
      <c r="D88" s="35">
        <v>10</v>
      </c>
      <c r="E88" s="19"/>
    </row>
    <row r="89" spans="1:5" x14ac:dyDescent="0.25">
      <c r="A89" s="8">
        <v>85</v>
      </c>
      <c r="B89" s="13" t="s">
        <v>55</v>
      </c>
      <c r="C89" s="18">
        <v>22</v>
      </c>
      <c r="D89" s="35">
        <v>22</v>
      </c>
      <c r="E89" s="19"/>
    </row>
    <row r="90" spans="1:5" x14ac:dyDescent="0.25">
      <c r="A90" s="12">
        <v>86</v>
      </c>
      <c r="B90" s="17" t="s">
        <v>198</v>
      </c>
      <c r="C90" s="18">
        <v>3</v>
      </c>
      <c r="D90" s="35">
        <v>6</v>
      </c>
      <c r="E90" s="19"/>
    </row>
    <row r="91" spans="1:5" x14ac:dyDescent="0.25">
      <c r="A91" s="8">
        <v>87</v>
      </c>
      <c r="B91" s="13" t="s">
        <v>73</v>
      </c>
      <c r="C91" s="18">
        <v>13</v>
      </c>
      <c r="D91" s="35">
        <v>19</v>
      </c>
      <c r="E91" s="19"/>
    </row>
    <row r="92" spans="1:5" x14ac:dyDescent="0.25">
      <c r="A92" s="12">
        <v>88</v>
      </c>
      <c r="B92" s="13" t="s">
        <v>151</v>
      </c>
      <c r="C92" s="18">
        <v>4</v>
      </c>
      <c r="D92" s="35">
        <v>4</v>
      </c>
      <c r="E92" s="19"/>
    </row>
    <row r="93" spans="1:5" x14ac:dyDescent="0.25">
      <c r="A93" s="8">
        <v>89</v>
      </c>
      <c r="B93" s="13" t="s">
        <v>77</v>
      </c>
      <c r="C93" s="18">
        <v>27</v>
      </c>
      <c r="D93" s="35">
        <v>27</v>
      </c>
      <c r="E93" s="19"/>
    </row>
    <row r="94" spans="1:5" x14ac:dyDescent="0.25">
      <c r="A94" s="12">
        <v>90</v>
      </c>
      <c r="B94" s="13" t="s">
        <v>16</v>
      </c>
      <c r="C94" s="14">
        <v>1</v>
      </c>
      <c r="D94" s="27">
        <v>1</v>
      </c>
      <c r="E94" s="15"/>
    </row>
    <row r="95" spans="1:5" x14ac:dyDescent="0.25">
      <c r="A95" s="8">
        <v>91</v>
      </c>
      <c r="B95" s="13" t="s">
        <v>177</v>
      </c>
      <c r="C95" s="14">
        <v>17</v>
      </c>
      <c r="D95" s="27">
        <v>17</v>
      </c>
      <c r="E95" s="15"/>
    </row>
    <row r="96" spans="1:5" x14ac:dyDescent="0.25">
      <c r="A96" s="12">
        <v>92</v>
      </c>
      <c r="B96" s="13" t="s">
        <v>86</v>
      </c>
      <c r="C96" s="14">
        <v>3</v>
      </c>
      <c r="D96" s="27">
        <v>3</v>
      </c>
      <c r="E96" s="15"/>
    </row>
    <row r="97" spans="1:5" x14ac:dyDescent="0.25">
      <c r="A97" s="8">
        <v>93</v>
      </c>
      <c r="B97" s="13" t="s">
        <v>86</v>
      </c>
      <c r="C97" s="14">
        <v>3</v>
      </c>
      <c r="D97" s="42">
        <v>4</v>
      </c>
      <c r="E97" s="59"/>
    </row>
    <row r="98" spans="1:5" x14ac:dyDescent="0.25">
      <c r="A98" s="12">
        <v>94</v>
      </c>
      <c r="B98" s="17" t="s">
        <v>76</v>
      </c>
      <c r="C98" s="14">
        <v>6</v>
      </c>
      <c r="D98" s="27">
        <v>6</v>
      </c>
      <c r="E98" s="15"/>
    </row>
    <row r="99" spans="1:5" x14ac:dyDescent="0.25">
      <c r="A99" s="8">
        <v>95</v>
      </c>
      <c r="B99" s="13" t="s">
        <v>143</v>
      </c>
      <c r="C99" s="18">
        <v>27</v>
      </c>
      <c r="D99" s="35">
        <v>27</v>
      </c>
      <c r="E99" s="19"/>
    </row>
    <row r="100" spans="1:5" x14ac:dyDescent="0.25">
      <c r="A100" s="12">
        <v>96</v>
      </c>
      <c r="B100" s="7" t="s">
        <v>56</v>
      </c>
      <c r="C100" s="18">
        <v>9</v>
      </c>
      <c r="D100" s="18">
        <v>9</v>
      </c>
      <c r="E100" s="19"/>
    </row>
    <row r="101" spans="1:5" x14ac:dyDescent="0.25">
      <c r="A101" s="8">
        <v>97</v>
      </c>
      <c r="B101" s="13" t="s">
        <v>182</v>
      </c>
      <c r="C101" s="18">
        <v>15</v>
      </c>
      <c r="D101" s="18">
        <v>15</v>
      </c>
      <c r="E101" s="19"/>
    </row>
    <row r="102" spans="1:5" x14ac:dyDescent="0.25">
      <c r="A102" s="12">
        <v>98</v>
      </c>
      <c r="B102" s="13" t="s">
        <v>167</v>
      </c>
      <c r="C102" s="14">
        <v>16</v>
      </c>
      <c r="D102" s="27">
        <v>16</v>
      </c>
      <c r="E102" s="15"/>
    </row>
    <row r="103" spans="1:5" x14ac:dyDescent="0.25">
      <c r="A103" s="8">
        <v>99</v>
      </c>
      <c r="B103" s="13" t="s">
        <v>99</v>
      </c>
      <c r="C103" s="14">
        <v>23</v>
      </c>
      <c r="D103" s="27">
        <v>23</v>
      </c>
      <c r="E103" s="15"/>
    </row>
    <row r="104" spans="1:5" x14ac:dyDescent="0.25">
      <c r="A104" s="12">
        <v>100</v>
      </c>
      <c r="B104" s="17" t="s">
        <v>130</v>
      </c>
      <c r="C104" s="14">
        <v>21</v>
      </c>
      <c r="D104" s="27">
        <v>21</v>
      </c>
      <c r="E104" s="15"/>
    </row>
    <row r="105" spans="1:5" x14ac:dyDescent="0.25">
      <c r="A105" s="8">
        <v>101</v>
      </c>
      <c r="B105" s="13" t="s">
        <v>155</v>
      </c>
      <c r="C105" s="14">
        <f>7+8+6+1</f>
        <v>22</v>
      </c>
      <c r="D105" s="27">
        <f>7+8+6+1</f>
        <v>22</v>
      </c>
      <c r="E105" s="19"/>
    </row>
    <row r="106" spans="1:5" x14ac:dyDescent="0.25">
      <c r="A106" s="12">
        <v>102</v>
      </c>
      <c r="B106" s="13" t="s">
        <v>57</v>
      </c>
      <c r="C106" s="18">
        <v>22</v>
      </c>
      <c r="D106" s="35">
        <v>23</v>
      </c>
      <c r="E106" s="19"/>
    </row>
    <row r="107" spans="1:5" x14ac:dyDescent="0.25">
      <c r="A107" s="8">
        <v>103</v>
      </c>
      <c r="B107" s="13" t="s">
        <v>113</v>
      </c>
      <c r="C107" s="14">
        <v>1</v>
      </c>
      <c r="D107" s="27">
        <v>1</v>
      </c>
      <c r="E107" s="15"/>
    </row>
    <row r="108" spans="1:5" x14ac:dyDescent="0.25">
      <c r="A108" s="12">
        <v>104</v>
      </c>
      <c r="B108" s="13" t="s">
        <v>106</v>
      </c>
      <c r="C108" s="14">
        <v>4</v>
      </c>
      <c r="D108" s="27">
        <v>4</v>
      </c>
      <c r="E108" s="15"/>
    </row>
    <row r="109" spans="1:5" x14ac:dyDescent="0.25">
      <c r="A109" s="8">
        <v>105</v>
      </c>
      <c r="B109" s="13" t="s">
        <v>161</v>
      </c>
      <c r="C109" s="14">
        <v>5</v>
      </c>
      <c r="D109" s="27">
        <v>5</v>
      </c>
      <c r="E109" s="15"/>
    </row>
    <row r="110" spans="1:5" x14ac:dyDescent="0.25">
      <c r="A110" s="12">
        <v>106</v>
      </c>
      <c r="B110" s="13" t="s">
        <v>17</v>
      </c>
      <c r="C110" s="14">
        <v>1</v>
      </c>
      <c r="D110" s="27">
        <v>2</v>
      </c>
      <c r="E110" s="15"/>
    </row>
    <row r="111" spans="1:5" x14ac:dyDescent="0.25">
      <c r="A111" s="8">
        <v>107</v>
      </c>
      <c r="B111" s="13" t="s">
        <v>18</v>
      </c>
      <c r="C111" s="14"/>
      <c r="D111" s="27"/>
      <c r="E111" s="15">
        <v>3</v>
      </c>
    </row>
    <row r="112" spans="1:5" x14ac:dyDescent="0.25">
      <c r="A112" s="12">
        <v>108</v>
      </c>
      <c r="B112" s="17" t="s">
        <v>31</v>
      </c>
      <c r="C112" s="18">
        <v>6</v>
      </c>
      <c r="D112" s="35">
        <v>6</v>
      </c>
      <c r="E112" s="19"/>
    </row>
    <row r="113" spans="1:5" x14ac:dyDescent="0.25">
      <c r="A113" s="8">
        <v>109</v>
      </c>
      <c r="B113" s="17" t="s">
        <v>199</v>
      </c>
      <c r="C113" s="18">
        <v>17</v>
      </c>
      <c r="D113" s="18">
        <v>17</v>
      </c>
      <c r="E113" s="19">
        <v>6</v>
      </c>
    </row>
    <row r="114" spans="1:5" x14ac:dyDescent="0.25">
      <c r="A114" s="12">
        <v>110</v>
      </c>
      <c r="B114" s="7" t="s">
        <v>181</v>
      </c>
      <c r="C114" s="22">
        <v>9</v>
      </c>
      <c r="D114" s="36">
        <v>11</v>
      </c>
      <c r="E114" s="23"/>
    </row>
    <row r="115" spans="1:5" x14ac:dyDescent="0.25">
      <c r="A115" s="8">
        <v>111</v>
      </c>
      <c r="B115" s="13" t="s">
        <v>200</v>
      </c>
      <c r="C115" s="18">
        <v>55</v>
      </c>
      <c r="D115" s="35">
        <f>55+35</f>
        <v>90</v>
      </c>
      <c r="E115" s="19"/>
    </row>
    <row r="116" spans="1:5" x14ac:dyDescent="0.25">
      <c r="A116" s="12">
        <v>112</v>
      </c>
      <c r="B116" s="17" t="s">
        <v>126</v>
      </c>
      <c r="C116" s="18">
        <v>18</v>
      </c>
      <c r="D116" s="35">
        <v>18</v>
      </c>
      <c r="E116" s="19"/>
    </row>
    <row r="117" spans="1:5" x14ac:dyDescent="0.25">
      <c r="A117" s="8">
        <v>113</v>
      </c>
      <c r="B117" s="13" t="s">
        <v>19</v>
      </c>
      <c r="C117" s="14">
        <v>10</v>
      </c>
      <c r="D117" s="27">
        <v>14</v>
      </c>
      <c r="E117" s="15"/>
    </row>
    <row r="118" spans="1:5" x14ac:dyDescent="0.25">
      <c r="A118" s="12">
        <v>114</v>
      </c>
      <c r="B118" s="13" t="s">
        <v>59</v>
      </c>
      <c r="C118" s="18">
        <v>3</v>
      </c>
      <c r="D118" s="35">
        <v>3</v>
      </c>
      <c r="E118" s="19"/>
    </row>
    <row r="119" spans="1:5" x14ac:dyDescent="0.25">
      <c r="A119" s="8">
        <v>115</v>
      </c>
      <c r="B119" s="13" t="s">
        <v>145</v>
      </c>
      <c r="C119" s="18">
        <v>8</v>
      </c>
      <c r="D119" s="35">
        <v>8</v>
      </c>
      <c r="E119" s="19"/>
    </row>
    <row r="120" spans="1:5" x14ac:dyDescent="0.25">
      <c r="A120" s="12">
        <v>116</v>
      </c>
      <c r="B120" s="13" t="s">
        <v>20</v>
      </c>
      <c r="C120" s="14">
        <v>48</v>
      </c>
      <c r="D120" s="14">
        <v>48</v>
      </c>
      <c r="E120" s="15"/>
    </row>
    <row r="121" spans="1:5" x14ac:dyDescent="0.25">
      <c r="A121" s="8">
        <v>117</v>
      </c>
      <c r="B121" s="13" t="s">
        <v>201</v>
      </c>
      <c r="C121" s="14">
        <v>2</v>
      </c>
      <c r="D121" s="14">
        <v>2</v>
      </c>
      <c r="E121" s="15"/>
    </row>
    <row r="122" spans="1:5" x14ac:dyDescent="0.25">
      <c r="A122" s="12">
        <v>118</v>
      </c>
      <c r="B122" s="13" t="s">
        <v>60</v>
      </c>
      <c r="C122" s="18">
        <v>21</v>
      </c>
      <c r="D122" s="35">
        <v>24</v>
      </c>
      <c r="E122" s="19"/>
    </row>
    <row r="123" spans="1:5" x14ac:dyDescent="0.25">
      <c r="A123" s="8">
        <v>119</v>
      </c>
      <c r="B123" s="13" t="s">
        <v>202</v>
      </c>
      <c r="C123" s="14">
        <v>3</v>
      </c>
      <c r="D123" s="27">
        <v>3</v>
      </c>
      <c r="E123" s="15"/>
    </row>
    <row r="124" spans="1:5" x14ac:dyDescent="0.25">
      <c r="A124" s="12">
        <v>120</v>
      </c>
      <c r="B124" s="13" t="s">
        <v>203</v>
      </c>
      <c r="C124" s="14">
        <v>4</v>
      </c>
      <c r="D124" s="27">
        <v>4</v>
      </c>
      <c r="E124" s="15"/>
    </row>
    <row r="125" spans="1:5" x14ac:dyDescent="0.25">
      <c r="A125" s="8">
        <v>121</v>
      </c>
      <c r="B125" s="7" t="s">
        <v>58</v>
      </c>
      <c r="C125" s="25">
        <v>1</v>
      </c>
      <c r="D125" s="37">
        <v>2</v>
      </c>
      <c r="E125" s="26"/>
    </row>
    <row r="126" spans="1:5" x14ac:dyDescent="0.25">
      <c r="A126" s="12">
        <v>122</v>
      </c>
      <c r="B126" s="13" t="s">
        <v>61</v>
      </c>
      <c r="C126" s="18">
        <f>4+1</f>
        <v>5</v>
      </c>
      <c r="D126" s="18">
        <v>8</v>
      </c>
      <c r="E126" s="19"/>
    </row>
    <row r="127" spans="1:5" x14ac:dyDescent="0.25">
      <c r="A127" s="8">
        <v>123</v>
      </c>
      <c r="B127" s="13" t="s">
        <v>148</v>
      </c>
      <c r="C127" s="14">
        <v>6</v>
      </c>
      <c r="D127" s="27">
        <v>6</v>
      </c>
      <c r="E127" s="15"/>
    </row>
    <row r="128" spans="1:5" x14ac:dyDescent="0.25">
      <c r="A128" s="12">
        <v>124</v>
      </c>
      <c r="B128" s="13" t="s">
        <v>21</v>
      </c>
      <c r="C128" s="14">
        <v>7</v>
      </c>
      <c r="D128" s="27">
        <v>7</v>
      </c>
      <c r="E128" s="15"/>
    </row>
    <row r="129" spans="1:5" x14ac:dyDescent="0.25">
      <c r="A129" s="8">
        <v>125</v>
      </c>
      <c r="B129" s="13" t="s">
        <v>139</v>
      </c>
      <c r="C129" s="14">
        <v>27</v>
      </c>
      <c r="D129" s="27">
        <v>27</v>
      </c>
      <c r="E129" s="15">
        <v>37</v>
      </c>
    </row>
    <row r="130" spans="1:5" x14ac:dyDescent="0.25">
      <c r="A130" s="12">
        <v>126</v>
      </c>
      <c r="B130" s="13" t="s">
        <v>92</v>
      </c>
      <c r="C130" s="14">
        <v>3</v>
      </c>
      <c r="D130" s="27">
        <v>5</v>
      </c>
      <c r="E130" s="15"/>
    </row>
    <row r="131" spans="1:5" x14ac:dyDescent="0.25">
      <c r="A131" s="8">
        <v>127</v>
      </c>
      <c r="B131" s="13" t="s">
        <v>146</v>
      </c>
      <c r="C131" s="14">
        <v>12</v>
      </c>
      <c r="D131" s="27">
        <v>13</v>
      </c>
      <c r="E131" s="15"/>
    </row>
    <row r="132" spans="1:5" x14ac:dyDescent="0.25">
      <c r="A132" s="12">
        <v>128</v>
      </c>
      <c r="B132" s="13" t="s">
        <v>140</v>
      </c>
      <c r="C132" s="14">
        <v>3</v>
      </c>
      <c r="D132" s="14">
        <v>3</v>
      </c>
      <c r="E132" s="15"/>
    </row>
    <row r="133" spans="1:5" x14ac:dyDescent="0.25">
      <c r="A133" s="8">
        <v>129</v>
      </c>
      <c r="B133" s="13" t="s">
        <v>129</v>
      </c>
      <c r="C133" s="14">
        <v>5</v>
      </c>
      <c r="D133" s="14">
        <v>5</v>
      </c>
      <c r="E133" s="15"/>
    </row>
    <row r="134" spans="1:5" x14ac:dyDescent="0.25">
      <c r="A134" s="12">
        <v>130</v>
      </c>
      <c r="B134" s="13" t="s">
        <v>62</v>
      </c>
      <c r="C134" s="18">
        <v>76</v>
      </c>
      <c r="D134" s="18">
        <f>76+6</f>
        <v>82</v>
      </c>
      <c r="E134" s="19"/>
    </row>
    <row r="135" spans="1:5" x14ac:dyDescent="0.25">
      <c r="A135" s="8">
        <v>131</v>
      </c>
      <c r="B135" s="13" t="s">
        <v>150</v>
      </c>
      <c r="C135" s="18">
        <f>3+2+1</f>
        <v>6</v>
      </c>
      <c r="D135" s="35">
        <f>3+2+1</f>
        <v>6</v>
      </c>
      <c r="E135" s="19"/>
    </row>
    <row r="136" spans="1:5" x14ac:dyDescent="0.25">
      <c r="A136" s="12">
        <v>132</v>
      </c>
      <c r="B136" s="13" t="s">
        <v>204</v>
      </c>
      <c r="C136" s="18">
        <v>5</v>
      </c>
      <c r="D136" s="35">
        <v>5</v>
      </c>
      <c r="E136" s="19"/>
    </row>
    <row r="137" spans="1:5" x14ac:dyDescent="0.25">
      <c r="A137" s="8">
        <v>133</v>
      </c>
      <c r="B137" s="17" t="s">
        <v>107</v>
      </c>
      <c r="C137" s="14">
        <v>2</v>
      </c>
      <c r="D137" s="27"/>
      <c r="E137" s="15">
        <v>2</v>
      </c>
    </row>
    <row r="138" spans="1:5" x14ac:dyDescent="0.25">
      <c r="A138" s="12">
        <v>134</v>
      </c>
      <c r="B138" s="13" t="s">
        <v>142</v>
      </c>
      <c r="C138" s="18">
        <v>3</v>
      </c>
      <c r="D138" s="35">
        <v>3</v>
      </c>
      <c r="E138" s="19"/>
    </row>
    <row r="139" spans="1:5" x14ac:dyDescent="0.25">
      <c r="A139" s="8">
        <v>135</v>
      </c>
      <c r="B139" s="13" t="s">
        <v>149</v>
      </c>
      <c r="C139" s="39">
        <v>1</v>
      </c>
      <c r="D139" s="40">
        <v>1</v>
      </c>
      <c r="E139" s="43"/>
    </row>
    <row r="140" spans="1:5" x14ac:dyDescent="0.25">
      <c r="A140" s="12">
        <v>136</v>
      </c>
      <c r="B140" s="21" t="s">
        <v>141</v>
      </c>
      <c r="C140" s="39">
        <v>4</v>
      </c>
      <c r="D140" s="40">
        <v>4</v>
      </c>
      <c r="E140" s="43"/>
    </row>
    <row r="141" spans="1:5" x14ac:dyDescent="0.25">
      <c r="A141" s="8">
        <v>137</v>
      </c>
      <c r="B141" s="13" t="s">
        <v>123</v>
      </c>
      <c r="C141" s="39">
        <f>10+18+4+1+12</f>
        <v>45</v>
      </c>
      <c r="D141" s="40">
        <f>10+18+4+1+12</f>
        <v>45</v>
      </c>
      <c r="E141" s="43"/>
    </row>
    <row r="142" spans="1:5" x14ac:dyDescent="0.25">
      <c r="A142" s="12">
        <v>138</v>
      </c>
      <c r="B142" s="13" t="s">
        <v>22</v>
      </c>
      <c r="C142" s="16">
        <v>2</v>
      </c>
      <c r="D142" s="41">
        <v>2</v>
      </c>
      <c r="E142" s="44"/>
    </row>
    <row r="143" spans="1:5" x14ac:dyDescent="0.25">
      <c r="A143" s="8">
        <v>139</v>
      </c>
      <c r="B143" s="13" t="s">
        <v>168</v>
      </c>
      <c r="C143" s="16">
        <f>34-22</f>
        <v>12</v>
      </c>
      <c r="D143" s="41">
        <f>34-22</f>
        <v>12</v>
      </c>
      <c r="E143" s="44"/>
    </row>
    <row r="144" spans="1:5" x14ac:dyDescent="0.25">
      <c r="A144" s="12">
        <v>140</v>
      </c>
      <c r="B144" s="13" t="s">
        <v>63</v>
      </c>
      <c r="C144" s="39">
        <v>7</v>
      </c>
      <c r="D144" s="40">
        <v>7</v>
      </c>
      <c r="E144" s="43"/>
    </row>
    <row r="145" spans="1:5" x14ac:dyDescent="0.25">
      <c r="A145" s="8">
        <v>141</v>
      </c>
      <c r="B145" s="13" t="s">
        <v>165</v>
      </c>
      <c r="C145" s="14">
        <v>17</v>
      </c>
      <c r="D145" s="14">
        <v>17</v>
      </c>
      <c r="E145" s="15"/>
    </row>
    <row r="146" spans="1:5" x14ac:dyDescent="0.25">
      <c r="A146" s="12">
        <v>142</v>
      </c>
      <c r="B146" s="13" t="s">
        <v>23</v>
      </c>
      <c r="C146" s="14">
        <v>7</v>
      </c>
      <c r="D146" s="27">
        <v>7</v>
      </c>
      <c r="E146" s="15"/>
    </row>
    <row r="147" spans="1:5" x14ac:dyDescent="0.25">
      <c r="A147" s="8">
        <v>143</v>
      </c>
      <c r="B147" s="17" t="s">
        <v>64</v>
      </c>
      <c r="C147" s="35">
        <v>9</v>
      </c>
      <c r="D147" s="35">
        <v>11</v>
      </c>
      <c r="E147" s="19"/>
    </row>
    <row r="148" spans="1:5" x14ac:dyDescent="0.25">
      <c r="A148" s="12">
        <v>144</v>
      </c>
      <c r="B148" s="13" t="s">
        <v>205</v>
      </c>
      <c r="C148" s="14">
        <v>40</v>
      </c>
      <c r="D148" s="27">
        <v>40</v>
      </c>
      <c r="E148" s="15"/>
    </row>
    <row r="149" spans="1:5" x14ac:dyDescent="0.25">
      <c r="A149" s="8">
        <v>145</v>
      </c>
      <c r="B149" s="13" t="s">
        <v>87</v>
      </c>
      <c r="C149" s="14">
        <v>11</v>
      </c>
      <c r="D149" s="27">
        <v>11</v>
      </c>
      <c r="E149" s="15"/>
    </row>
    <row r="150" spans="1:5" x14ac:dyDescent="0.25">
      <c r="A150" s="12">
        <v>146</v>
      </c>
      <c r="B150" s="21" t="s">
        <v>80</v>
      </c>
      <c r="C150" s="10">
        <v>13</v>
      </c>
      <c r="D150" s="34">
        <v>13</v>
      </c>
      <c r="E150" s="11"/>
    </row>
    <row r="151" spans="1:5" x14ac:dyDescent="0.25">
      <c r="A151" s="8">
        <v>147</v>
      </c>
      <c r="B151" s="13" t="s">
        <v>153</v>
      </c>
      <c r="C151" s="14">
        <f>6+2+1+20+4+8+3</f>
        <v>44</v>
      </c>
      <c r="D151" s="27">
        <f>6+2+1+20+4+8+3</f>
        <v>44</v>
      </c>
      <c r="E151" s="19"/>
    </row>
    <row r="152" spans="1:5" x14ac:dyDescent="0.25">
      <c r="A152" s="12">
        <v>148</v>
      </c>
      <c r="B152" s="17" t="s">
        <v>172</v>
      </c>
      <c r="C152" s="14">
        <f>43-9</f>
        <v>34</v>
      </c>
      <c r="D152" s="27">
        <f>43-9</f>
        <v>34</v>
      </c>
      <c r="E152" s="15"/>
    </row>
    <row r="153" spans="1:5" x14ac:dyDescent="0.25">
      <c r="A153" s="8">
        <v>149</v>
      </c>
      <c r="B153" s="13" t="s">
        <v>32</v>
      </c>
      <c r="C153" s="14">
        <v>15</v>
      </c>
      <c r="D153" s="27">
        <v>15</v>
      </c>
      <c r="E153" s="15"/>
    </row>
    <row r="154" spans="1:5" x14ac:dyDescent="0.25">
      <c r="A154" s="12">
        <v>150</v>
      </c>
      <c r="B154" s="13" t="s">
        <v>65</v>
      </c>
      <c r="C154" s="18">
        <v>7</v>
      </c>
      <c r="D154" s="35">
        <v>7</v>
      </c>
      <c r="E154" s="19"/>
    </row>
    <row r="155" spans="1:5" x14ac:dyDescent="0.25">
      <c r="A155" s="8">
        <v>151</v>
      </c>
      <c r="B155" s="13" t="s">
        <v>136</v>
      </c>
      <c r="C155" s="14">
        <v>6</v>
      </c>
      <c r="D155" s="27">
        <v>6</v>
      </c>
      <c r="E155" s="15"/>
    </row>
    <row r="156" spans="1:5" x14ac:dyDescent="0.25">
      <c r="A156" s="12">
        <v>152</v>
      </c>
      <c r="B156" s="13" t="s">
        <v>24</v>
      </c>
      <c r="C156" s="14">
        <v>4</v>
      </c>
      <c r="D156" s="27">
        <v>4</v>
      </c>
      <c r="E156" s="15"/>
    </row>
    <row r="157" spans="1:5" x14ac:dyDescent="0.25">
      <c r="A157" s="8">
        <v>153</v>
      </c>
      <c r="B157" s="21" t="s">
        <v>25</v>
      </c>
      <c r="C157" s="14">
        <v>19</v>
      </c>
      <c r="D157" s="27">
        <v>19</v>
      </c>
      <c r="E157" s="15"/>
    </row>
    <row r="158" spans="1:5" x14ac:dyDescent="0.25">
      <c r="A158" s="12">
        <v>154</v>
      </c>
      <c r="B158" s="13" t="s">
        <v>159</v>
      </c>
      <c r="C158" s="14">
        <v>5</v>
      </c>
      <c r="D158" s="27">
        <v>5</v>
      </c>
      <c r="E158" s="15"/>
    </row>
    <row r="159" spans="1:5" x14ac:dyDescent="0.25">
      <c r="A159" s="8">
        <v>155</v>
      </c>
      <c r="B159" s="13" t="s">
        <v>157</v>
      </c>
      <c r="C159" s="14">
        <f>7+4+2+3+9+8</f>
        <v>33</v>
      </c>
      <c r="D159" s="27">
        <f>7+4+2+3+9+8</f>
        <v>33</v>
      </c>
      <c r="E159" s="15"/>
    </row>
    <row r="160" spans="1:5" x14ac:dyDescent="0.25">
      <c r="A160" s="12">
        <v>156</v>
      </c>
      <c r="B160" s="13" t="s">
        <v>82</v>
      </c>
      <c r="C160" s="14">
        <v>14</v>
      </c>
      <c r="D160" s="27">
        <v>14</v>
      </c>
      <c r="E160" s="15"/>
    </row>
    <row r="161" spans="1:6" x14ac:dyDescent="0.25">
      <c r="A161" s="8">
        <v>157</v>
      </c>
      <c r="B161" s="17" t="s">
        <v>207</v>
      </c>
      <c r="C161" s="14">
        <v>11</v>
      </c>
      <c r="D161" s="27">
        <v>11</v>
      </c>
      <c r="E161" s="15"/>
    </row>
    <row r="162" spans="1:6" x14ac:dyDescent="0.25">
      <c r="A162" s="12">
        <v>158</v>
      </c>
      <c r="B162" s="13" t="s">
        <v>135</v>
      </c>
      <c r="C162" s="14">
        <v>2</v>
      </c>
      <c r="D162" s="27">
        <v>2</v>
      </c>
      <c r="E162" s="15"/>
    </row>
    <row r="163" spans="1:6" x14ac:dyDescent="0.25">
      <c r="A163" s="8">
        <v>159</v>
      </c>
      <c r="B163" s="17" t="s">
        <v>152</v>
      </c>
      <c r="C163" s="14">
        <v>37</v>
      </c>
      <c r="D163" s="27">
        <v>37</v>
      </c>
      <c r="E163" s="15"/>
    </row>
    <row r="164" spans="1:6" x14ac:dyDescent="0.25">
      <c r="A164" s="12">
        <v>160</v>
      </c>
      <c r="B164" s="17" t="s">
        <v>83</v>
      </c>
      <c r="C164" s="14">
        <v>25</v>
      </c>
      <c r="D164" s="27">
        <v>35</v>
      </c>
      <c r="E164" s="15"/>
    </row>
    <row r="165" spans="1:6" x14ac:dyDescent="0.25">
      <c r="A165" s="8">
        <v>161</v>
      </c>
      <c r="B165" s="17" t="s">
        <v>208</v>
      </c>
      <c r="C165" s="14">
        <v>3</v>
      </c>
      <c r="D165" s="27">
        <v>3</v>
      </c>
      <c r="E165" s="15"/>
    </row>
    <row r="166" spans="1:6" x14ac:dyDescent="0.25">
      <c r="A166" s="12">
        <v>162</v>
      </c>
      <c r="B166" s="13" t="s">
        <v>100</v>
      </c>
      <c r="C166" s="14">
        <v>16</v>
      </c>
      <c r="D166" s="27">
        <v>16</v>
      </c>
      <c r="E166" s="15"/>
    </row>
    <row r="167" spans="1:6" x14ac:dyDescent="0.25">
      <c r="A167" s="8">
        <v>163</v>
      </c>
      <c r="B167" s="13" t="s">
        <v>74</v>
      </c>
      <c r="C167" s="18">
        <v>13</v>
      </c>
      <c r="D167" s="35">
        <v>13</v>
      </c>
      <c r="E167" s="19"/>
      <c r="F167" s="3"/>
    </row>
    <row r="168" spans="1:6" x14ac:dyDescent="0.25">
      <c r="A168" s="12">
        <v>164</v>
      </c>
      <c r="B168" s="13" t="s">
        <v>209</v>
      </c>
      <c r="C168" s="14">
        <v>6</v>
      </c>
      <c r="D168" s="27">
        <v>6</v>
      </c>
      <c r="E168" s="15"/>
    </row>
    <row r="169" spans="1:6" x14ac:dyDescent="0.25">
      <c r="A169" s="8">
        <v>165</v>
      </c>
      <c r="B169" s="13" t="s">
        <v>26</v>
      </c>
      <c r="C169" s="14">
        <v>2</v>
      </c>
      <c r="D169" s="27">
        <v>2</v>
      </c>
      <c r="E169" s="15"/>
    </row>
    <row r="170" spans="1:6" x14ac:dyDescent="0.25">
      <c r="A170" s="12">
        <v>166</v>
      </c>
      <c r="B170" s="13" t="s">
        <v>132</v>
      </c>
      <c r="C170" s="18">
        <v>12</v>
      </c>
      <c r="D170" s="35">
        <v>12</v>
      </c>
      <c r="E170" s="19"/>
    </row>
    <row r="171" spans="1:6" x14ac:dyDescent="0.25">
      <c r="A171" s="8">
        <v>167</v>
      </c>
      <c r="B171" s="13" t="s">
        <v>210</v>
      </c>
      <c r="C171" s="14">
        <v>26</v>
      </c>
      <c r="D171" s="27">
        <v>28</v>
      </c>
      <c r="E171" s="15"/>
    </row>
    <row r="172" spans="1:6" x14ac:dyDescent="0.25">
      <c r="A172" s="12">
        <v>168</v>
      </c>
      <c r="B172" s="13" t="s">
        <v>206</v>
      </c>
      <c r="C172" s="18">
        <v>14</v>
      </c>
      <c r="D172" s="35">
        <v>14</v>
      </c>
      <c r="E172" s="19"/>
    </row>
    <row r="173" spans="1:6" x14ac:dyDescent="0.25">
      <c r="A173" s="8">
        <v>169</v>
      </c>
      <c r="B173" s="13" t="s">
        <v>186</v>
      </c>
      <c r="C173" s="14">
        <v>28</v>
      </c>
      <c r="D173" s="27">
        <v>28</v>
      </c>
      <c r="E173" s="15"/>
    </row>
    <row r="174" spans="1:6" x14ac:dyDescent="0.25">
      <c r="A174" s="12">
        <v>170</v>
      </c>
      <c r="B174" s="17" t="s">
        <v>163</v>
      </c>
      <c r="C174" s="14">
        <v>126</v>
      </c>
      <c r="D174" s="27">
        <v>126</v>
      </c>
      <c r="E174" s="15"/>
    </row>
    <row r="175" spans="1:6" x14ac:dyDescent="0.25">
      <c r="A175" s="8">
        <v>171</v>
      </c>
      <c r="B175" s="17" t="s">
        <v>164</v>
      </c>
      <c r="C175" s="14">
        <v>59</v>
      </c>
      <c r="D175" s="27">
        <v>59</v>
      </c>
      <c r="E175" s="15"/>
    </row>
    <row r="176" spans="1:6" x14ac:dyDescent="0.25">
      <c r="A176" s="12">
        <v>172</v>
      </c>
      <c r="B176" s="13" t="s">
        <v>27</v>
      </c>
      <c r="C176" s="14">
        <v>5</v>
      </c>
      <c r="D176" s="27">
        <v>5</v>
      </c>
      <c r="E176" s="15"/>
    </row>
    <row r="177" spans="1:5" x14ac:dyDescent="0.25">
      <c r="A177" s="8">
        <v>173</v>
      </c>
      <c r="B177" s="17" t="s">
        <v>162</v>
      </c>
      <c r="C177" s="14">
        <v>7</v>
      </c>
      <c r="D177" s="27">
        <v>7</v>
      </c>
      <c r="E177" s="15">
        <v>1</v>
      </c>
    </row>
    <row r="178" spans="1:5" x14ac:dyDescent="0.25">
      <c r="A178" s="12">
        <v>174</v>
      </c>
      <c r="B178" s="13" t="s">
        <v>154</v>
      </c>
      <c r="C178" s="14">
        <f>4+4+1+5</f>
        <v>14</v>
      </c>
      <c r="D178" s="27">
        <f>4+4+1+5</f>
        <v>14</v>
      </c>
      <c r="E178" s="19"/>
    </row>
    <row r="179" spans="1:5" x14ac:dyDescent="0.25">
      <c r="A179" s="8">
        <v>175</v>
      </c>
      <c r="B179" s="13" t="s">
        <v>118</v>
      </c>
      <c r="C179" s="18">
        <v>6</v>
      </c>
      <c r="D179" s="35">
        <v>6</v>
      </c>
      <c r="E179" s="19"/>
    </row>
    <row r="180" spans="1:5" x14ac:dyDescent="0.25">
      <c r="A180" s="12">
        <v>176</v>
      </c>
      <c r="B180" s="13" t="s">
        <v>109</v>
      </c>
      <c r="C180" s="14">
        <v>2</v>
      </c>
      <c r="D180" s="27">
        <v>2</v>
      </c>
      <c r="E180" s="15"/>
    </row>
    <row r="181" spans="1:5" x14ac:dyDescent="0.25">
      <c r="A181" s="8">
        <v>177</v>
      </c>
      <c r="B181" s="28" t="s">
        <v>173</v>
      </c>
      <c r="C181" s="22">
        <v>6</v>
      </c>
      <c r="D181" s="27">
        <v>6</v>
      </c>
      <c r="E181" s="15"/>
    </row>
    <row r="182" spans="1:5" x14ac:dyDescent="0.25">
      <c r="A182" s="12">
        <v>178</v>
      </c>
      <c r="B182" s="13" t="s">
        <v>95</v>
      </c>
      <c r="C182" s="14">
        <v>12</v>
      </c>
      <c r="D182" s="27">
        <v>12</v>
      </c>
      <c r="E182" s="15"/>
    </row>
    <row r="183" spans="1:5" x14ac:dyDescent="0.25">
      <c r="A183" s="8">
        <v>179</v>
      </c>
      <c r="B183" s="13" t="s">
        <v>166</v>
      </c>
      <c r="C183" s="14">
        <f>6+7</f>
        <v>13</v>
      </c>
      <c r="D183" s="27">
        <f>6+7</f>
        <v>13</v>
      </c>
      <c r="E183" s="15"/>
    </row>
    <row r="184" spans="1:5" x14ac:dyDescent="0.25">
      <c r="A184" s="12">
        <v>180</v>
      </c>
      <c r="B184" s="13" t="s">
        <v>94</v>
      </c>
      <c r="C184" s="14">
        <v>9</v>
      </c>
      <c r="D184" s="27">
        <v>9</v>
      </c>
      <c r="E184" s="15"/>
    </row>
    <row r="185" spans="1:5" x14ac:dyDescent="0.25">
      <c r="A185" s="8">
        <v>181</v>
      </c>
      <c r="B185" s="17" t="s">
        <v>147</v>
      </c>
      <c r="C185" s="14">
        <v>9</v>
      </c>
      <c r="D185" s="27">
        <v>9</v>
      </c>
      <c r="E185" s="15"/>
    </row>
    <row r="186" spans="1:5" x14ac:dyDescent="0.25">
      <c r="A186" s="12">
        <v>182</v>
      </c>
      <c r="B186" s="13" t="s">
        <v>28</v>
      </c>
      <c r="C186" s="14">
        <v>47</v>
      </c>
      <c r="D186" s="27">
        <f>47+7</f>
        <v>54</v>
      </c>
      <c r="E186" s="15"/>
    </row>
    <row r="187" spans="1:5" x14ac:dyDescent="0.25">
      <c r="A187" s="8">
        <v>183</v>
      </c>
      <c r="B187" s="17" t="s">
        <v>78</v>
      </c>
      <c r="C187" s="14">
        <v>34</v>
      </c>
      <c r="D187" s="27">
        <v>34</v>
      </c>
      <c r="E187" s="15"/>
    </row>
    <row r="188" spans="1:5" x14ac:dyDescent="0.25">
      <c r="A188" s="12">
        <v>184</v>
      </c>
      <c r="B188" s="13" t="s">
        <v>29</v>
      </c>
      <c r="C188" s="14">
        <v>20</v>
      </c>
      <c r="D188" s="27">
        <v>20</v>
      </c>
      <c r="E188" s="15"/>
    </row>
    <row r="189" spans="1:5" x14ac:dyDescent="0.25">
      <c r="A189" s="8">
        <v>185</v>
      </c>
      <c r="B189" s="13" t="s">
        <v>91</v>
      </c>
      <c r="C189" s="18">
        <v>14</v>
      </c>
      <c r="D189" s="35">
        <v>14</v>
      </c>
      <c r="E189" s="19"/>
    </row>
    <row r="190" spans="1:5" x14ac:dyDescent="0.25">
      <c r="A190" s="12">
        <v>186</v>
      </c>
      <c r="B190" s="13" t="s">
        <v>185</v>
      </c>
      <c r="C190" s="18">
        <v>8</v>
      </c>
      <c r="D190" s="35">
        <v>8</v>
      </c>
      <c r="E190" s="19"/>
    </row>
    <row r="191" spans="1:5" x14ac:dyDescent="0.25">
      <c r="A191" s="8">
        <v>187</v>
      </c>
      <c r="B191" s="13" t="s">
        <v>67</v>
      </c>
      <c r="C191" s="18">
        <v>7</v>
      </c>
      <c r="D191" s="35">
        <v>7</v>
      </c>
      <c r="E191" s="19"/>
    </row>
    <row r="192" spans="1:5" x14ac:dyDescent="0.25">
      <c r="A192" s="12">
        <v>188</v>
      </c>
      <c r="B192" s="13" t="s">
        <v>211</v>
      </c>
      <c r="C192" s="14">
        <v>13</v>
      </c>
      <c r="D192" s="27">
        <v>13</v>
      </c>
      <c r="E192" s="15"/>
    </row>
    <row r="193" spans="1:6" x14ac:dyDescent="0.25">
      <c r="A193" s="8">
        <v>189</v>
      </c>
      <c r="B193" s="13" t="s">
        <v>68</v>
      </c>
      <c r="C193" s="18">
        <v>4</v>
      </c>
      <c r="D193" s="35">
        <v>4</v>
      </c>
      <c r="E193" s="19"/>
    </row>
    <row r="194" spans="1:6" x14ac:dyDescent="0.25">
      <c r="A194" s="12">
        <v>190</v>
      </c>
      <c r="B194" s="13" t="s">
        <v>212</v>
      </c>
      <c r="C194" s="14">
        <v>5</v>
      </c>
      <c r="D194" s="27">
        <v>5</v>
      </c>
      <c r="E194" s="15"/>
    </row>
    <row r="195" spans="1:6" x14ac:dyDescent="0.25">
      <c r="A195" s="8">
        <v>191</v>
      </c>
      <c r="B195" s="13" t="s">
        <v>175</v>
      </c>
      <c r="C195" s="14">
        <v>5</v>
      </c>
      <c r="D195" s="27">
        <v>6</v>
      </c>
      <c r="E195" s="15"/>
    </row>
    <row r="196" spans="1:6" x14ac:dyDescent="0.25">
      <c r="A196" s="12">
        <v>192</v>
      </c>
      <c r="B196" s="13" t="s">
        <v>66</v>
      </c>
      <c r="C196" s="18">
        <v>4</v>
      </c>
      <c r="D196" s="35">
        <v>4</v>
      </c>
      <c r="E196" s="19"/>
    </row>
    <row r="197" spans="1:6" x14ac:dyDescent="0.25">
      <c r="A197" s="8">
        <v>193</v>
      </c>
      <c r="B197" s="17" t="s">
        <v>174</v>
      </c>
      <c r="C197" s="14">
        <v>4</v>
      </c>
      <c r="D197" s="27">
        <v>4</v>
      </c>
      <c r="E197" s="15"/>
    </row>
    <row r="198" spans="1:6" x14ac:dyDescent="0.25">
      <c r="A198" s="12">
        <v>194</v>
      </c>
      <c r="B198" s="13" t="s">
        <v>69</v>
      </c>
      <c r="C198" s="18">
        <v>7</v>
      </c>
      <c r="D198" s="35">
        <v>7</v>
      </c>
      <c r="E198" s="19"/>
    </row>
    <row r="199" spans="1:6" x14ac:dyDescent="0.25">
      <c r="A199" s="8">
        <v>195</v>
      </c>
      <c r="B199" s="13" t="s">
        <v>117</v>
      </c>
      <c r="C199" s="14">
        <v>35</v>
      </c>
      <c r="D199" s="27">
        <v>35</v>
      </c>
      <c r="E199" s="15"/>
    </row>
    <row r="200" spans="1:6" x14ac:dyDescent="0.25">
      <c r="A200" s="12">
        <v>196</v>
      </c>
      <c r="B200" s="17" t="s">
        <v>81</v>
      </c>
      <c r="C200" s="14">
        <v>13</v>
      </c>
      <c r="D200" s="27">
        <v>13</v>
      </c>
      <c r="E200" s="15"/>
    </row>
    <row r="201" spans="1:6" x14ac:dyDescent="0.25">
      <c r="A201" s="8">
        <v>197</v>
      </c>
      <c r="B201" s="13" t="s">
        <v>169</v>
      </c>
      <c r="C201" s="14">
        <f>48-34</f>
        <v>14</v>
      </c>
      <c r="D201" s="27">
        <f>48-34</f>
        <v>14</v>
      </c>
      <c r="E201" s="15"/>
    </row>
    <row r="202" spans="1:6" x14ac:dyDescent="0.25">
      <c r="A202" s="12">
        <v>198</v>
      </c>
      <c r="B202" s="13" t="s">
        <v>30</v>
      </c>
      <c r="C202" s="14"/>
      <c r="D202" s="27">
        <v>1</v>
      </c>
      <c r="E202" s="15"/>
    </row>
    <row r="203" spans="1:6" x14ac:dyDescent="0.25">
      <c r="A203" s="8">
        <v>199</v>
      </c>
      <c r="B203" s="13" t="s">
        <v>183</v>
      </c>
      <c r="C203" s="14">
        <v>3</v>
      </c>
      <c r="D203" s="27">
        <v>3</v>
      </c>
      <c r="E203" s="15"/>
    </row>
    <row r="204" spans="1:6" x14ac:dyDescent="0.25">
      <c r="A204" s="12">
        <v>200</v>
      </c>
      <c r="B204" s="13" t="s">
        <v>85</v>
      </c>
      <c r="C204" s="14">
        <v>5</v>
      </c>
      <c r="D204" s="27">
        <v>5</v>
      </c>
      <c r="E204" s="15"/>
    </row>
    <row r="205" spans="1:6" x14ac:dyDescent="0.25">
      <c r="A205" s="8">
        <v>201</v>
      </c>
      <c r="B205" s="13" t="s">
        <v>104</v>
      </c>
      <c r="C205" s="14">
        <v>4</v>
      </c>
      <c r="D205" s="27">
        <v>4</v>
      </c>
      <c r="E205" s="15"/>
      <c r="F205" s="7"/>
    </row>
    <row r="206" spans="1:6" x14ac:dyDescent="0.25">
      <c r="A206" s="12">
        <v>202</v>
      </c>
      <c r="B206" s="13" t="s">
        <v>102</v>
      </c>
      <c r="C206" s="14">
        <v>56</v>
      </c>
      <c r="D206" s="27">
        <f>56+21</f>
        <v>77</v>
      </c>
      <c r="E206" s="15"/>
      <c r="F206" s="7"/>
    </row>
    <row r="207" spans="1:6" x14ac:dyDescent="0.25">
      <c r="A207" s="8">
        <v>203</v>
      </c>
      <c r="B207" s="13" t="s">
        <v>134</v>
      </c>
      <c r="C207" s="14">
        <v>4</v>
      </c>
      <c r="D207" s="27">
        <v>4</v>
      </c>
      <c r="E207" s="15"/>
    </row>
    <row r="208" spans="1:6" x14ac:dyDescent="0.25">
      <c r="A208" s="12">
        <v>204</v>
      </c>
      <c r="B208" s="13" t="s">
        <v>138</v>
      </c>
      <c r="C208" s="14">
        <v>12</v>
      </c>
      <c r="D208" s="27">
        <v>14</v>
      </c>
      <c r="E208" s="15">
        <v>33</v>
      </c>
    </row>
    <row r="209" spans="1:5" x14ac:dyDescent="0.25">
      <c r="A209" s="8">
        <v>205</v>
      </c>
      <c r="B209" s="17" t="s">
        <v>70</v>
      </c>
      <c r="C209" s="18">
        <v>4</v>
      </c>
      <c r="D209" s="35">
        <v>4</v>
      </c>
      <c r="E209" s="19"/>
    </row>
    <row r="210" spans="1:5" x14ac:dyDescent="0.25">
      <c r="A210" s="12">
        <v>206</v>
      </c>
      <c r="B210" s="13" t="s">
        <v>71</v>
      </c>
      <c r="C210" s="18">
        <v>9</v>
      </c>
      <c r="D210" s="35">
        <v>9</v>
      </c>
      <c r="E210" s="19"/>
    </row>
    <row r="211" spans="1:5" ht="13.8" thickBot="1" x14ac:dyDescent="0.3">
      <c r="A211" s="52">
        <v>207</v>
      </c>
      <c r="B211" s="29" t="s">
        <v>79</v>
      </c>
      <c r="C211" s="30">
        <v>32</v>
      </c>
      <c r="D211" s="38">
        <v>32</v>
      </c>
      <c r="E211" s="31"/>
    </row>
    <row r="212" spans="1:5" ht="13.8" thickBot="1" x14ac:dyDescent="0.3">
      <c r="A212" s="45"/>
      <c r="B212" s="61" t="s">
        <v>3</v>
      </c>
      <c r="C212" s="60">
        <f>SUM(C5:C211)</f>
        <v>3087</v>
      </c>
      <c r="D212" s="1">
        <f>SUM(D5:D211)</f>
        <v>3353</v>
      </c>
      <c r="E212" s="46">
        <f>SUM(E5:E211)</f>
        <v>230</v>
      </c>
    </row>
  </sheetData>
  <sortState ref="A5:E211">
    <sortCondition ref="B5:B211"/>
    <sortCondition ref="C5:C211"/>
  </sortState>
  <phoneticPr fontId="0" type="noConversion"/>
  <pageMargins left="0.35433070866141736" right="0.35433070866141736" top="0.39370078740157483" bottom="0.59055118110236227" header="0.51181102362204722" footer="0.31496062992125984"/>
  <pageSetup paperSize="9" scale="94" fitToHeight="0" orientation="portrait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Majątek</vt:lpstr>
      <vt:lpstr>Arkusz3</vt:lpstr>
      <vt:lpstr>Majątek!Tytuły_wydruku</vt:lpstr>
    </vt:vector>
  </TitlesOfParts>
  <Company>UM Szczecinek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Grunt</dc:creator>
  <cp:lastModifiedBy>Jan Zaremba</cp:lastModifiedBy>
  <cp:lastPrinted>2020-01-15T09:38:38Z</cp:lastPrinted>
  <dcterms:created xsi:type="dcterms:W3CDTF">2010-01-18T10:12:13Z</dcterms:created>
  <dcterms:modified xsi:type="dcterms:W3CDTF">2020-01-15T09:38:45Z</dcterms:modified>
</cp:coreProperties>
</file>